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wasylyks.WLVTC\Desktop\"/>
    </mc:Choice>
  </mc:AlternateContent>
  <xr:revisionPtr revIDLastSave="0" documentId="13_ncr:1_{880B0A64-9326-4CD7-B47C-6AA1B9008552}" xr6:coauthVersionLast="36" xr6:coauthVersionMax="47" xr10:uidLastSave="{00000000-0000-0000-0000-000000000000}"/>
  <bookViews>
    <workbookView xWindow="-120" yWindow="-120" windowWidth="25440" windowHeight="15390" xr2:uid="{00000000-000D-0000-FFFF-FFFF00000000}"/>
  </bookViews>
  <sheets>
    <sheet name="W2501" sheetId="1" r:id="rId1"/>
    <sheet name="Terms &amp; Conditions" sheetId="2" r:id="rId2"/>
    <sheet name="Technical Information" sheetId="3" r:id="rId3"/>
    <sheet name="Weight Calculator" sheetId="6" r:id="rId4"/>
    <sheet name="Sheet1" sheetId="7" state="hidden" r:id="rId5"/>
  </sheets>
  <definedNames>
    <definedName name="_xlnm.Print_Area" localSheetId="0">'W2501'!$A$1:$U$335</definedName>
  </definedNames>
  <calcPr calcId="191029"/>
</workbook>
</file>

<file path=xl/calcChain.xml><?xml version="1.0" encoding="utf-8"?>
<calcChain xmlns="http://schemas.openxmlformats.org/spreadsheetml/2006/main">
  <c r="I183" i="1" l="1"/>
  <c r="O183" i="1"/>
  <c r="N183" i="1"/>
  <c r="M183" i="1"/>
  <c r="L183" i="1"/>
  <c r="G183" i="1"/>
  <c r="P183" i="1" l="1"/>
  <c r="H183" i="1"/>
  <c r="O148" i="1"/>
  <c r="N148" i="1"/>
  <c r="M148" i="1"/>
  <c r="L148" i="1"/>
  <c r="G148" i="1"/>
  <c r="H148" i="1" s="1"/>
  <c r="I148" i="1" s="1"/>
  <c r="O177" i="1"/>
  <c r="N177" i="1"/>
  <c r="M177" i="1"/>
  <c r="L177" i="1"/>
  <c r="P177" i="1" s="1"/>
  <c r="G177" i="1"/>
  <c r="H177" i="1" s="1"/>
  <c r="I177" i="1" s="1"/>
  <c r="O176" i="1"/>
  <c r="N176" i="1"/>
  <c r="M176" i="1"/>
  <c r="L176" i="1"/>
  <c r="G176" i="1"/>
  <c r="P148" i="1" l="1"/>
  <c r="P176" i="1"/>
  <c r="H176" i="1"/>
  <c r="I176" i="1" s="1"/>
  <c r="L178" i="1" l="1"/>
  <c r="G178" i="1"/>
  <c r="H178" i="1" l="1"/>
  <c r="I178" i="1" s="1"/>
  <c r="I300" i="1"/>
  <c r="G300" i="1" s="1"/>
  <c r="N333" i="1" l="1"/>
  <c r="M333" i="1"/>
  <c r="N332" i="1"/>
  <c r="M332" i="1"/>
  <c r="N331" i="1"/>
  <c r="M331" i="1"/>
  <c r="N330" i="1"/>
  <c r="M330" i="1"/>
  <c r="N329" i="1"/>
  <c r="M329" i="1"/>
  <c r="N328" i="1"/>
  <c r="M328"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8" i="1"/>
  <c r="M308" i="1"/>
  <c r="N307" i="1"/>
  <c r="M307" i="1"/>
  <c r="N306" i="1"/>
  <c r="M306" i="1"/>
  <c r="N305" i="1"/>
  <c r="M305" i="1"/>
  <c r="N304" i="1"/>
  <c r="M304" i="1"/>
  <c r="N303" i="1"/>
  <c r="M303" i="1"/>
  <c r="N302" i="1"/>
  <c r="M302" i="1"/>
  <c r="N301" i="1"/>
  <c r="M301" i="1"/>
  <c r="N300" i="1"/>
  <c r="M300"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2" i="1"/>
  <c r="M182" i="1"/>
  <c r="N181" i="1"/>
  <c r="M181" i="1"/>
  <c r="N180" i="1"/>
  <c r="M180" i="1"/>
  <c r="N179" i="1"/>
  <c r="M179" i="1"/>
  <c r="N178" i="1"/>
  <c r="M178" i="1"/>
  <c r="N174" i="1"/>
  <c r="M174" i="1"/>
  <c r="N173" i="1"/>
  <c r="M173" i="1"/>
  <c r="N172" i="1"/>
  <c r="M172" i="1"/>
  <c r="N171" i="1"/>
  <c r="M171" i="1"/>
  <c r="N170" i="1"/>
  <c r="M170" i="1"/>
  <c r="N169" i="1"/>
  <c r="M169" i="1"/>
  <c r="N168" i="1"/>
  <c r="M168" i="1"/>
  <c r="N167" i="1"/>
  <c r="M167" i="1"/>
  <c r="N166" i="1"/>
  <c r="M166" i="1"/>
  <c r="N165" i="1"/>
  <c r="M165" i="1"/>
  <c r="N164" i="1"/>
  <c r="M164" i="1"/>
  <c r="N163" i="1"/>
  <c r="M163"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93" i="1"/>
  <c r="M93" i="1"/>
  <c r="N92" i="1"/>
  <c r="M92" i="1"/>
  <c r="N91" i="1"/>
  <c r="M91" i="1"/>
  <c r="N90" i="1"/>
  <c r="M90" i="1"/>
  <c r="N89" i="1"/>
  <c r="M89" i="1"/>
  <c r="N88" i="1"/>
  <c r="M88" i="1"/>
  <c r="N87" i="1"/>
  <c r="M87" i="1"/>
  <c r="N86" i="1"/>
  <c r="M86" i="1"/>
  <c r="N85" i="1"/>
  <c r="M85" i="1"/>
  <c r="N84" i="1"/>
  <c r="M84"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6" i="1"/>
  <c r="M56" i="1"/>
  <c r="N55" i="1"/>
  <c r="M55" i="1"/>
  <c r="N54" i="1"/>
  <c r="M54" i="1"/>
  <c r="N53" i="1"/>
  <c r="M53" i="1"/>
  <c r="N52" i="1"/>
  <c r="M52" i="1"/>
  <c r="N51" i="1"/>
  <c r="M51" i="1"/>
  <c r="N50" i="1"/>
  <c r="M50"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O85" i="1" l="1"/>
  <c r="L85" i="1"/>
  <c r="P85" i="1" s="1"/>
  <c r="G85" i="1"/>
  <c r="H85" i="1" s="1"/>
  <c r="I85" i="1" s="1"/>
  <c r="O178" i="1"/>
  <c r="P178" i="1"/>
  <c r="L260" i="1"/>
  <c r="L259" i="1"/>
  <c r="L258" i="1"/>
  <c r="L257" i="1"/>
  <c r="L256" i="1"/>
  <c r="L333" i="1"/>
  <c r="L332" i="1"/>
  <c r="L331" i="1"/>
  <c r="L330" i="1"/>
  <c r="L329" i="1"/>
  <c r="L328" i="1"/>
  <c r="L326" i="1"/>
  <c r="L325" i="1"/>
  <c r="L324" i="1"/>
  <c r="L323" i="1"/>
  <c r="L322" i="1"/>
  <c r="L321" i="1"/>
  <c r="L320" i="1"/>
  <c r="L319" i="1"/>
  <c r="L318" i="1"/>
  <c r="L317" i="1"/>
  <c r="L316" i="1"/>
  <c r="L315" i="1"/>
  <c r="L314" i="1"/>
  <c r="L313" i="1"/>
  <c r="L312" i="1"/>
  <c r="L311" i="1"/>
  <c r="L310" i="1"/>
  <c r="L308" i="1"/>
  <c r="L307" i="1"/>
  <c r="L306" i="1"/>
  <c r="L305" i="1"/>
  <c r="L304" i="1"/>
  <c r="L303" i="1"/>
  <c r="L302" i="1"/>
  <c r="L301" i="1"/>
  <c r="L300"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3" i="1"/>
  <c r="L202" i="1"/>
  <c r="L201" i="1"/>
  <c r="L200" i="1"/>
  <c r="L199" i="1"/>
  <c r="L198" i="1"/>
  <c r="L197" i="1"/>
  <c r="L196" i="1"/>
  <c r="L195" i="1"/>
  <c r="L194" i="1"/>
  <c r="L193" i="1"/>
  <c r="L192" i="1"/>
  <c r="L191" i="1"/>
  <c r="L190" i="1"/>
  <c r="L189" i="1"/>
  <c r="L188" i="1"/>
  <c r="L187" i="1"/>
  <c r="L186" i="1"/>
  <c r="L185" i="1"/>
  <c r="L184" i="1"/>
  <c r="L182" i="1"/>
  <c r="L181" i="1"/>
  <c r="L180" i="1"/>
  <c r="L179" i="1"/>
  <c r="L174" i="1"/>
  <c r="L173" i="1"/>
  <c r="L172" i="1"/>
  <c r="L171" i="1"/>
  <c r="L170" i="1"/>
  <c r="L169" i="1"/>
  <c r="L168" i="1"/>
  <c r="L167" i="1"/>
  <c r="L166" i="1"/>
  <c r="L165" i="1"/>
  <c r="L164" i="1"/>
  <c r="L163" i="1"/>
  <c r="L161" i="1"/>
  <c r="L160" i="1"/>
  <c r="L159" i="1"/>
  <c r="L158" i="1"/>
  <c r="L157" i="1"/>
  <c r="L156" i="1"/>
  <c r="L155" i="1"/>
  <c r="L154" i="1"/>
  <c r="L153" i="1"/>
  <c r="L152" i="1"/>
  <c r="L151" i="1"/>
  <c r="L150" i="1"/>
  <c r="L149"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92" i="1"/>
  <c r="L90" i="1"/>
  <c r="L89" i="1"/>
  <c r="L88" i="1"/>
  <c r="L87" i="1"/>
  <c r="L86" i="1"/>
  <c r="L84" i="1"/>
  <c r="L82" i="1"/>
  <c r="L81" i="1"/>
  <c r="L80" i="1"/>
  <c r="L79" i="1"/>
  <c r="L78" i="1"/>
  <c r="L77" i="1"/>
  <c r="L76" i="1"/>
  <c r="L75" i="1"/>
  <c r="L74" i="1"/>
  <c r="L73" i="1"/>
  <c r="L72" i="1"/>
  <c r="L71" i="1"/>
  <c r="L70" i="1"/>
  <c r="L69" i="1"/>
  <c r="L68" i="1"/>
  <c r="L67" i="1"/>
  <c r="L66" i="1"/>
  <c r="L65" i="1"/>
  <c r="L64" i="1"/>
  <c r="L63" i="1"/>
  <c r="L62" i="1"/>
  <c r="L61" i="1"/>
  <c r="L60" i="1"/>
  <c r="L59" i="1"/>
  <c r="L58" i="1"/>
  <c r="L56" i="1"/>
  <c r="L55" i="1"/>
  <c r="L54" i="1"/>
  <c r="L53" i="1"/>
  <c r="L52" i="1"/>
  <c r="L51" i="1"/>
  <c r="L50"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I302" i="1"/>
  <c r="H328" i="1"/>
  <c r="I301" i="1"/>
  <c r="I303" i="1"/>
  <c r="I305" i="1"/>
  <c r="I307" i="1"/>
  <c r="I304" i="1"/>
  <c r="I306" i="1"/>
  <c r="I308" i="1"/>
  <c r="H329" i="1"/>
  <c r="H330" i="1"/>
  <c r="H331" i="1"/>
  <c r="H332" i="1"/>
  <c r="H333" i="1"/>
  <c r="P181" i="1" l="1"/>
  <c r="P207" i="1"/>
  <c r="P215" i="1"/>
  <c r="P289" i="1"/>
  <c r="P325" i="1"/>
  <c r="P307" i="1"/>
  <c r="P199" i="1"/>
  <c r="P290" i="1"/>
  <c r="P301" i="1"/>
  <c r="P257" i="1"/>
  <c r="P184" i="1"/>
  <c r="P209" i="1"/>
  <c r="P217" i="1"/>
  <c r="P283" i="1"/>
  <c r="P311" i="1"/>
  <c r="P319" i="1"/>
  <c r="P324" i="1"/>
  <c r="P164" i="1"/>
  <c r="P303" i="1"/>
  <c r="P259" i="1"/>
  <c r="P202" i="1"/>
  <c r="P285" i="1"/>
  <c r="P304" i="1"/>
  <c r="P313" i="1"/>
  <c r="P333" i="1"/>
  <c r="P203" i="1"/>
  <c r="P286" i="1"/>
  <c r="P229" i="1"/>
  <c r="P306" i="1"/>
  <c r="I333" i="1"/>
  <c r="G333" i="1" s="1"/>
  <c r="I332" i="1"/>
  <c r="G332" i="1" s="1"/>
  <c r="I331" i="1"/>
  <c r="G331" i="1" s="1"/>
  <c r="I330" i="1"/>
  <c r="G330" i="1" s="1"/>
  <c r="I329" i="1"/>
  <c r="G329" i="1" s="1"/>
  <c r="I328" i="1"/>
  <c r="G328" i="1" s="1"/>
  <c r="O333" i="1"/>
  <c r="O332" i="1"/>
  <c r="P332" i="1" s="1"/>
  <c r="O331" i="1"/>
  <c r="P331" i="1" s="1"/>
  <c r="O330" i="1"/>
  <c r="P330" i="1" s="1"/>
  <c r="O329" i="1"/>
  <c r="P329" i="1" s="1"/>
  <c r="O328" i="1"/>
  <c r="P328" i="1" s="1"/>
  <c r="O326" i="1"/>
  <c r="P326" i="1" s="1"/>
  <c r="O325" i="1"/>
  <c r="O324" i="1"/>
  <c r="O323" i="1"/>
  <c r="P323" i="1" s="1"/>
  <c r="O322" i="1"/>
  <c r="P322" i="1" s="1"/>
  <c r="O321" i="1"/>
  <c r="P321" i="1" s="1"/>
  <c r="O320" i="1"/>
  <c r="P320" i="1" s="1"/>
  <c r="O319" i="1"/>
  <c r="O318" i="1"/>
  <c r="P318" i="1" s="1"/>
  <c r="O317" i="1"/>
  <c r="P317" i="1" s="1"/>
  <c r="O316" i="1"/>
  <c r="P316" i="1" s="1"/>
  <c r="O315" i="1"/>
  <c r="P315" i="1" s="1"/>
  <c r="O314" i="1"/>
  <c r="P314" i="1" s="1"/>
  <c r="O313" i="1"/>
  <c r="O312" i="1"/>
  <c r="P312" i="1" s="1"/>
  <c r="O311" i="1"/>
  <c r="O310" i="1"/>
  <c r="P310" i="1" s="1"/>
  <c r="O308" i="1"/>
  <c r="P308" i="1" s="1"/>
  <c r="O307" i="1"/>
  <c r="O306" i="1"/>
  <c r="O305" i="1"/>
  <c r="P305" i="1" s="1"/>
  <c r="O304" i="1"/>
  <c r="O303" i="1"/>
  <c r="O302" i="1"/>
  <c r="P302" i="1" s="1"/>
  <c r="O301" i="1"/>
  <c r="O300" i="1"/>
  <c r="P300" i="1" s="1"/>
  <c r="O298" i="1"/>
  <c r="P298" i="1" s="1"/>
  <c r="O297" i="1"/>
  <c r="P297" i="1" s="1"/>
  <c r="G257" i="1"/>
  <c r="O257" i="1"/>
  <c r="G258" i="1"/>
  <c r="O258" i="1"/>
  <c r="P258" i="1" s="1"/>
  <c r="G259" i="1"/>
  <c r="H259" i="1" s="1"/>
  <c r="O259" i="1"/>
  <c r="G260" i="1"/>
  <c r="H260" i="1" s="1"/>
  <c r="O260" i="1"/>
  <c r="P260" i="1" s="1"/>
  <c r="G261" i="1"/>
  <c r="O261" i="1"/>
  <c r="P261" i="1" s="1"/>
  <c r="G262" i="1"/>
  <c r="H262" i="1" s="1"/>
  <c r="O262" i="1"/>
  <c r="P262" i="1" s="1"/>
  <c r="G263" i="1"/>
  <c r="H263" i="1" s="1"/>
  <c r="O263" i="1"/>
  <c r="P263" i="1" s="1"/>
  <c r="G264" i="1"/>
  <c r="O264" i="1"/>
  <c r="P264" i="1" s="1"/>
  <c r="G265" i="1"/>
  <c r="H265" i="1" s="1"/>
  <c r="O265" i="1"/>
  <c r="P265" i="1" s="1"/>
  <c r="G266" i="1"/>
  <c r="H266" i="1" s="1"/>
  <c r="O266" i="1"/>
  <c r="P266" i="1" s="1"/>
  <c r="G267" i="1"/>
  <c r="H267" i="1" s="1"/>
  <c r="O267" i="1"/>
  <c r="P267" i="1" s="1"/>
  <c r="G268" i="1"/>
  <c r="H268" i="1" s="1"/>
  <c r="O268" i="1"/>
  <c r="P268" i="1" s="1"/>
  <c r="G269" i="1"/>
  <c r="O269" i="1"/>
  <c r="P269" i="1" s="1"/>
  <c r="G270" i="1"/>
  <c r="H270" i="1" s="1"/>
  <c r="O270" i="1"/>
  <c r="P270" i="1" s="1"/>
  <c r="G271" i="1"/>
  <c r="H271" i="1" s="1"/>
  <c r="O271" i="1"/>
  <c r="P271" i="1" s="1"/>
  <c r="G272" i="1"/>
  <c r="O272" i="1"/>
  <c r="P272" i="1" s="1"/>
  <c r="G273" i="1"/>
  <c r="H273" i="1" s="1"/>
  <c r="O273" i="1"/>
  <c r="P273" i="1" s="1"/>
  <c r="G274" i="1"/>
  <c r="H274" i="1" s="1"/>
  <c r="O274" i="1"/>
  <c r="P274" i="1" s="1"/>
  <c r="G275" i="1"/>
  <c r="H275" i="1" s="1"/>
  <c r="O275" i="1"/>
  <c r="P275" i="1" s="1"/>
  <c r="G276" i="1"/>
  <c r="H276" i="1" s="1"/>
  <c r="O276" i="1"/>
  <c r="P276" i="1" s="1"/>
  <c r="G277" i="1"/>
  <c r="O277" i="1"/>
  <c r="P277" i="1" s="1"/>
  <c r="G278" i="1"/>
  <c r="H278" i="1" s="1"/>
  <c r="O278" i="1"/>
  <c r="P278" i="1" s="1"/>
  <c r="G279" i="1"/>
  <c r="O279" i="1"/>
  <c r="P279" i="1" s="1"/>
  <c r="G280" i="1"/>
  <c r="O280" i="1"/>
  <c r="P280" i="1" s="1"/>
  <c r="G281" i="1"/>
  <c r="H281" i="1" s="1"/>
  <c r="O281" i="1"/>
  <c r="P281" i="1" s="1"/>
  <c r="G282" i="1"/>
  <c r="H282" i="1" s="1"/>
  <c r="O282" i="1"/>
  <c r="P282" i="1" s="1"/>
  <c r="G283" i="1"/>
  <c r="H283" i="1" s="1"/>
  <c r="O283" i="1"/>
  <c r="G284" i="1"/>
  <c r="H284" i="1" s="1"/>
  <c r="O284" i="1"/>
  <c r="P284" i="1" s="1"/>
  <c r="G285" i="1"/>
  <c r="O285" i="1"/>
  <c r="G286" i="1"/>
  <c r="H286" i="1" s="1"/>
  <c r="O286" i="1"/>
  <c r="G287" i="1"/>
  <c r="O287" i="1"/>
  <c r="P287" i="1" s="1"/>
  <c r="G288" i="1"/>
  <c r="O288" i="1"/>
  <c r="P288" i="1" s="1"/>
  <c r="G289" i="1"/>
  <c r="H289" i="1" s="1"/>
  <c r="O289" i="1"/>
  <c r="G290" i="1"/>
  <c r="H290" i="1" s="1"/>
  <c r="O290" i="1"/>
  <c r="G291" i="1"/>
  <c r="H291" i="1" s="1"/>
  <c r="O291" i="1"/>
  <c r="P291" i="1" s="1"/>
  <c r="G292" i="1"/>
  <c r="H292" i="1" s="1"/>
  <c r="O292" i="1"/>
  <c r="P292" i="1" s="1"/>
  <c r="G293" i="1"/>
  <c r="O293" i="1"/>
  <c r="P293" i="1" s="1"/>
  <c r="G294" i="1"/>
  <c r="H294" i="1" s="1"/>
  <c r="O294" i="1"/>
  <c r="P294" i="1" s="1"/>
  <c r="G295" i="1"/>
  <c r="O295" i="1"/>
  <c r="P295" i="1" s="1"/>
  <c r="G296" i="1"/>
  <c r="O296" i="1"/>
  <c r="P296" i="1" s="1"/>
  <c r="O256" i="1"/>
  <c r="P256" i="1" s="1"/>
  <c r="G256" i="1"/>
  <c r="H256" i="1" s="1"/>
  <c r="G242" i="1"/>
  <c r="H242" i="1" s="1"/>
  <c r="G241" i="1"/>
  <c r="G240" i="1"/>
  <c r="H240" i="1" s="1"/>
  <c r="G239" i="1"/>
  <c r="H239" i="1" s="1"/>
  <c r="G238" i="1"/>
  <c r="H238" i="1" s="1"/>
  <c r="G237" i="1"/>
  <c r="H237" i="1" s="1"/>
  <c r="G236" i="1"/>
  <c r="G235" i="1"/>
  <c r="H235" i="1" s="1"/>
  <c r="G234" i="1"/>
  <c r="H234" i="1" s="1"/>
  <c r="G233" i="1"/>
  <c r="G232" i="1"/>
  <c r="H232" i="1" s="1"/>
  <c r="G231" i="1"/>
  <c r="H231" i="1" s="1"/>
  <c r="G230" i="1"/>
  <c r="H230" i="1" s="1"/>
  <c r="G229" i="1"/>
  <c r="H229" i="1" s="1"/>
  <c r="G228" i="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O242" i="1"/>
  <c r="P242" i="1" s="1"/>
  <c r="O241" i="1"/>
  <c r="P241" i="1" s="1"/>
  <c r="O240" i="1"/>
  <c r="P240" i="1" s="1"/>
  <c r="O239" i="1"/>
  <c r="P239" i="1" s="1"/>
  <c r="O238" i="1"/>
  <c r="P238" i="1" s="1"/>
  <c r="O237" i="1"/>
  <c r="P237" i="1" s="1"/>
  <c r="O236" i="1"/>
  <c r="P236" i="1" s="1"/>
  <c r="O235" i="1"/>
  <c r="P235" i="1" s="1"/>
  <c r="O234" i="1"/>
  <c r="P234" i="1" s="1"/>
  <c r="O233" i="1"/>
  <c r="P233" i="1" s="1"/>
  <c r="O232" i="1"/>
  <c r="P232" i="1" s="1"/>
  <c r="O231" i="1"/>
  <c r="P231" i="1" s="1"/>
  <c r="O230" i="1"/>
  <c r="P230" i="1" s="1"/>
  <c r="O229" i="1"/>
  <c r="O228" i="1"/>
  <c r="P228" i="1" s="1"/>
  <c r="O227" i="1"/>
  <c r="P227" i="1" s="1"/>
  <c r="O226" i="1"/>
  <c r="P226" i="1" s="1"/>
  <c r="O225" i="1"/>
  <c r="P225" i="1" s="1"/>
  <c r="O224" i="1"/>
  <c r="P224" i="1" s="1"/>
  <c r="O223" i="1"/>
  <c r="P223" i="1" s="1"/>
  <c r="O222" i="1"/>
  <c r="P222" i="1" s="1"/>
  <c r="O221" i="1"/>
  <c r="P221" i="1" s="1"/>
  <c r="O220" i="1"/>
  <c r="P220" i="1" s="1"/>
  <c r="O219" i="1"/>
  <c r="P219" i="1" s="1"/>
  <c r="O218" i="1"/>
  <c r="P218" i="1" s="1"/>
  <c r="O217" i="1"/>
  <c r="O216" i="1"/>
  <c r="P216" i="1" s="1"/>
  <c r="O215" i="1"/>
  <c r="O214" i="1"/>
  <c r="P214" i="1" s="1"/>
  <c r="O213" i="1"/>
  <c r="P213" i="1" s="1"/>
  <c r="O212" i="1"/>
  <c r="P212" i="1" s="1"/>
  <c r="O211" i="1"/>
  <c r="P211" i="1" s="1"/>
  <c r="O210" i="1"/>
  <c r="P210" i="1" s="1"/>
  <c r="O209" i="1"/>
  <c r="O208" i="1"/>
  <c r="P208" i="1" s="1"/>
  <c r="O207" i="1"/>
  <c r="O206" i="1"/>
  <c r="P206" i="1" s="1"/>
  <c r="O205" i="1"/>
  <c r="P205" i="1" s="1"/>
  <c r="O203" i="1"/>
  <c r="O202" i="1"/>
  <c r="O201" i="1"/>
  <c r="P201" i="1" s="1"/>
  <c r="O200" i="1"/>
  <c r="P200" i="1" s="1"/>
  <c r="O199" i="1"/>
  <c r="O198" i="1"/>
  <c r="P198" i="1" s="1"/>
  <c r="O197" i="1"/>
  <c r="P197" i="1" s="1"/>
  <c r="O196" i="1"/>
  <c r="P196" i="1" s="1"/>
  <c r="O195" i="1"/>
  <c r="P195" i="1" s="1"/>
  <c r="O194" i="1"/>
  <c r="P194" i="1" s="1"/>
  <c r="O193" i="1"/>
  <c r="P193" i="1" s="1"/>
  <c r="O192" i="1"/>
  <c r="P192" i="1" s="1"/>
  <c r="O191" i="1"/>
  <c r="P191" i="1" s="1"/>
  <c r="O190" i="1"/>
  <c r="P190" i="1" s="1"/>
  <c r="O189" i="1"/>
  <c r="P189" i="1" s="1"/>
  <c r="O188" i="1"/>
  <c r="P188" i="1" s="1"/>
  <c r="O187" i="1"/>
  <c r="P187" i="1" s="1"/>
  <c r="O186" i="1"/>
  <c r="P186" i="1" s="1"/>
  <c r="O185" i="1"/>
  <c r="P185" i="1" s="1"/>
  <c r="O184" i="1"/>
  <c r="O182" i="1"/>
  <c r="P182" i="1" s="1"/>
  <c r="O181" i="1"/>
  <c r="O180" i="1"/>
  <c r="P180" i="1" s="1"/>
  <c r="O179" i="1"/>
  <c r="P179" i="1" s="1"/>
  <c r="G203" i="1"/>
  <c r="H203" i="1" s="1"/>
  <c r="G202" i="1"/>
  <c r="G201" i="1"/>
  <c r="H201" i="1" s="1"/>
  <c r="G200" i="1"/>
  <c r="H200" i="1" s="1"/>
  <c r="G199" i="1"/>
  <c r="H199" i="1" s="1"/>
  <c r="G198" i="1"/>
  <c r="H198" i="1" s="1"/>
  <c r="G197" i="1"/>
  <c r="G196" i="1"/>
  <c r="H196" i="1" s="1"/>
  <c r="G195" i="1"/>
  <c r="H195" i="1" s="1"/>
  <c r="G194" i="1"/>
  <c r="G193" i="1"/>
  <c r="G192" i="1"/>
  <c r="H192" i="1" s="1"/>
  <c r="G191" i="1"/>
  <c r="H191" i="1" s="1"/>
  <c r="G190" i="1"/>
  <c r="H190" i="1" s="1"/>
  <c r="G189" i="1"/>
  <c r="G188" i="1"/>
  <c r="H188" i="1" s="1"/>
  <c r="G187" i="1"/>
  <c r="H187" i="1" s="1"/>
  <c r="G186" i="1"/>
  <c r="H186" i="1" s="1"/>
  <c r="G185" i="1"/>
  <c r="G184" i="1"/>
  <c r="H184" i="1" s="1"/>
  <c r="G182" i="1"/>
  <c r="H182" i="1" s="1"/>
  <c r="G181" i="1"/>
  <c r="G180" i="1"/>
  <c r="H180" i="1" s="1"/>
  <c r="G179" i="1"/>
  <c r="H179" i="1" s="1"/>
  <c r="O144" i="1"/>
  <c r="P144" i="1" s="1"/>
  <c r="O174" i="1"/>
  <c r="P174" i="1" s="1"/>
  <c r="O173" i="1"/>
  <c r="P173" i="1" s="1"/>
  <c r="O172" i="1"/>
  <c r="P172" i="1" s="1"/>
  <c r="O171" i="1"/>
  <c r="P171" i="1" s="1"/>
  <c r="O170" i="1"/>
  <c r="P170" i="1" s="1"/>
  <c r="O169" i="1"/>
  <c r="P169" i="1" s="1"/>
  <c r="O168" i="1"/>
  <c r="P168" i="1" s="1"/>
  <c r="O167" i="1"/>
  <c r="P167" i="1" s="1"/>
  <c r="O166" i="1"/>
  <c r="P166" i="1" s="1"/>
  <c r="O165" i="1"/>
  <c r="P165" i="1" s="1"/>
  <c r="O164" i="1"/>
  <c r="O163" i="1"/>
  <c r="P163" i="1" s="1"/>
  <c r="G171" i="1"/>
  <c r="H171" i="1" s="1"/>
  <c r="G168" i="1"/>
  <c r="H168" i="1" s="1"/>
  <c r="G167" i="1"/>
  <c r="H167" i="1" s="1"/>
  <c r="O48" i="1"/>
  <c r="P48" i="1" s="1"/>
  <c r="O146" i="1"/>
  <c r="P146" i="1" s="1"/>
  <c r="O145" i="1"/>
  <c r="P145" i="1" s="1"/>
  <c r="H228" i="1" l="1"/>
  <c r="I228" i="1" s="1"/>
  <c r="H236" i="1"/>
  <c r="I236" i="1" s="1"/>
  <c r="H233" i="1"/>
  <c r="I233" i="1" s="1"/>
  <c r="H241" i="1"/>
  <c r="I241" i="1" s="1"/>
  <c r="H181" i="1"/>
  <c r="I181" i="1" s="1"/>
  <c r="H189" i="1"/>
  <c r="I189" i="1" s="1"/>
  <c r="H197" i="1"/>
  <c r="I197" i="1" s="1"/>
  <c r="H258" i="1"/>
  <c r="I258" i="1" s="1"/>
  <c r="H261" i="1"/>
  <c r="I261" i="1" s="1"/>
  <c r="H269" i="1"/>
  <c r="I269" i="1" s="1"/>
  <c r="H277" i="1"/>
  <c r="I277" i="1" s="1"/>
  <c r="H285" i="1"/>
  <c r="I285" i="1" s="1"/>
  <c r="H293" i="1"/>
  <c r="I293" i="1" s="1"/>
  <c r="H185" i="1"/>
  <c r="I185" i="1" s="1"/>
  <c r="H193" i="1"/>
  <c r="I193" i="1" s="1"/>
  <c r="I209" i="1"/>
  <c r="I225" i="1"/>
  <c r="H194" i="1"/>
  <c r="I194" i="1" s="1"/>
  <c r="H202" i="1"/>
  <c r="I202" i="1" s="1"/>
  <c r="H279" i="1"/>
  <c r="I279" i="1" s="1"/>
  <c r="H287" i="1"/>
  <c r="I287" i="1" s="1"/>
  <c r="H295" i="1"/>
  <c r="I295" i="1" s="1"/>
  <c r="I294" i="1"/>
  <c r="I263" i="1"/>
  <c r="H264" i="1"/>
  <c r="I264" i="1" s="1"/>
  <c r="H272" i="1"/>
  <c r="I272" i="1" s="1"/>
  <c r="H280" i="1"/>
  <c r="I280" i="1" s="1"/>
  <c r="H288" i="1"/>
  <c r="I288" i="1" s="1"/>
  <c r="H296" i="1"/>
  <c r="I296" i="1" s="1"/>
  <c r="I211" i="1"/>
  <c r="I286" i="1"/>
  <c r="I278" i="1"/>
  <c r="I270" i="1"/>
  <c r="H257" i="1"/>
  <c r="I257" i="1" s="1"/>
  <c r="I290" i="1"/>
  <c r="I282" i="1"/>
  <c r="I274" i="1"/>
  <c r="I266" i="1"/>
  <c r="I275" i="1"/>
  <c r="I222" i="1"/>
  <c r="I220" i="1"/>
  <c r="I217" i="1"/>
  <c r="I190" i="1"/>
  <c r="I167" i="1"/>
  <c r="I283" i="1"/>
  <c r="I281" i="1"/>
  <c r="I289" i="1"/>
  <c r="I262" i="1"/>
  <c r="I291" i="1"/>
  <c r="I267" i="1"/>
  <c r="I271" i="1"/>
  <c r="I265" i="1"/>
  <c r="I292" i="1"/>
  <c r="I284" i="1"/>
  <c r="I260" i="1"/>
  <c r="I276" i="1"/>
  <c r="I273" i="1"/>
  <c r="I268" i="1"/>
  <c r="I259" i="1"/>
  <c r="I256" i="1"/>
  <c r="I227" i="1"/>
  <c r="I237" i="1"/>
  <c r="I212" i="1"/>
  <c r="I235" i="1"/>
  <c r="I219" i="1"/>
  <c r="I206" i="1"/>
  <c r="I214" i="1"/>
  <c r="I230" i="1"/>
  <c r="I238" i="1"/>
  <c r="I208" i="1"/>
  <c r="I216" i="1"/>
  <c r="I224" i="1"/>
  <c r="I232" i="1"/>
  <c r="I240" i="1"/>
  <c r="I213" i="1"/>
  <c r="I221" i="1"/>
  <c r="I229" i="1"/>
  <c r="I205" i="1"/>
  <c r="I218" i="1"/>
  <c r="I226" i="1"/>
  <c r="I234" i="1"/>
  <c r="I242" i="1"/>
  <c r="I210" i="1"/>
  <c r="I207" i="1"/>
  <c r="I215" i="1"/>
  <c r="I223" i="1"/>
  <c r="I231" i="1"/>
  <c r="I239" i="1"/>
  <c r="I198" i="1"/>
  <c r="I179" i="1"/>
  <c r="I187" i="1"/>
  <c r="I191" i="1"/>
  <c r="I195" i="1"/>
  <c r="I199" i="1"/>
  <c r="I186" i="1"/>
  <c r="I180" i="1"/>
  <c r="I188" i="1"/>
  <c r="I196" i="1"/>
  <c r="I201" i="1"/>
  <c r="I182" i="1"/>
  <c r="I203" i="1"/>
  <c r="I184" i="1"/>
  <c r="I192" i="1"/>
  <c r="I200" i="1"/>
  <c r="I168" i="1"/>
  <c r="I171" i="1"/>
  <c r="O161" i="1" l="1"/>
  <c r="P161" i="1" s="1"/>
  <c r="O160" i="1"/>
  <c r="P160" i="1" s="1"/>
  <c r="O159" i="1"/>
  <c r="P159" i="1" s="1"/>
  <c r="O158" i="1"/>
  <c r="P158" i="1" s="1"/>
  <c r="O157" i="1"/>
  <c r="P157" i="1" s="1"/>
  <c r="O156" i="1"/>
  <c r="P156" i="1" s="1"/>
  <c r="O155" i="1"/>
  <c r="P155" i="1" s="1"/>
  <c r="O154" i="1"/>
  <c r="P154" i="1" s="1"/>
  <c r="O153" i="1"/>
  <c r="P153" i="1" s="1"/>
  <c r="O152" i="1"/>
  <c r="P152" i="1" s="1"/>
  <c r="O151" i="1"/>
  <c r="P151" i="1" s="1"/>
  <c r="O150" i="1"/>
  <c r="P150" i="1" s="1"/>
  <c r="O149" i="1"/>
  <c r="P149" i="1" s="1"/>
  <c r="G161" i="1"/>
  <c r="H161" i="1" s="1"/>
  <c r="I161" i="1" s="1"/>
  <c r="G160" i="1"/>
  <c r="G159" i="1"/>
  <c r="G158" i="1"/>
  <c r="G157" i="1"/>
  <c r="G156" i="1"/>
  <c r="G155" i="1"/>
  <c r="H155" i="1" s="1"/>
  <c r="I155" i="1" s="1"/>
  <c r="G154" i="1"/>
  <c r="G153" i="1"/>
  <c r="H153" i="1" s="1"/>
  <c r="I153" i="1" s="1"/>
  <c r="G152" i="1"/>
  <c r="G151" i="1"/>
  <c r="G150" i="1"/>
  <c r="G149" i="1"/>
  <c r="H158" i="1" l="1"/>
  <c r="I158" i="1" s="1"/>
  <c r="H149" i="1"/>
  <c r="I149" i="1" s="1"/>
  <c r="H156" i="1"/>
  <c r="I156" i="1" s="1"/>
  <c r="H151" i="1"/>
  <c r="I151" i="1" s="1"/>
  <c r="H159" i="1"/>
  <c r="I159" i="1" s="1"/>
  <c r="H154" i="1"/>
  <c r="I154" i="1" s="1"/>
  <c r="H150" i="1"/>
  <c r="I150" i="1" s="1"/>
  <c r="H157" i="1"/>
  <c r="I157" i="1" s="1"/>
  <c r="H152" i="1"/>
  <c r="I152" i="1" s="1"/>
  <c r="H160" i="1"/>
  <c r="I160" i="1" s="1"/>
  <c r="O143" i="1" l="1"/>
  <c r="P143" i="1" s="1"/>
  <c r="G143" i="1"/>
  <c r="O142" i="1"/>
  <c r="P142" i="1" s="1"/>
  <c r="G142" i="1"/>
  <c r="O141" i="1"/>
  <c r="P141" i="1" s="1"/>
  <c r="G141" i="1"/>
  <c r="O140" i="1"/>
  <c r="P140" i="1" s="1"/>
  <c r="G140" i="1"/>
  <c r="O139" i="1"/>
  <c r="P139" i="1" s="1"/>
  <c r="G139" i="1"/>
  <c r="H139" i="1" s="1"/>
  <c r="I139" i="1" s="1"/>
  <c r="O138" i="1"/>
  <c r="P138" i="1" s="1"/>
  <c r="G138" i="1"/>
  <c r="O137" i="1"/>
  <c r="P137" i="1" s="1"/>
  <c r="G137" i="1"/>
  <c r="O136" i="1"/>
  <c r="P136" i="1" s="1"/>
  <c r="G136" i="1"/>
  <c r="O135" i="1"/>
  <c r="P135" i="1" s="1"/>
  <c r="O134" i="1"/>
  <c r="P134" i="1" s="1"/>
  <c r="O133" i="1"/>
  <c r="P133" i="1" s="1"/>
  <c r="G133" i="1"/>
  <c r="O132" i="1"/>
  <c r="P132" i="1" s="1"/>
  <c r="O131" i="1"/>
  <c r="P131" i="1" s="1"/>
  <c r="G130" i="1"/>
  <c r="H130" i="1" s="1"/>
  <c r="O130" i="1"/>
  <c r="P130" i="1" s="1"/>
  <c r="O129" i="1"/>
  <c r="P129" i="1" s="1"/>
  <c r="O128" i="1"/>
  <c r="P128" i="1" s="1"/>
  <c r="O127" i="1"/>
  <c r="P127" i="1" s="1"/>
  <c r="O126" i="1"/>
  <c r="P126" i="1" s="1"/>
  <c r="O125" i="1"/>
  <c r="P125" i="1" s="1"/>
  <c r="G127" i="1"/>
  <c r="H127" i="1" s="1"/>
  <c r="G124" i="1"/>
  <c r="O124" i="1"/>
  <c r="P124" i="1" s="1"/>
  <c r="O123" i="1"/>
  <c r="P123" i="1" s="1"/>
  <c r="O122" i="1"/>
  <c r="P122" i="1" s="1"/>
  <c r="G121" i="1"/>
  <c r="H121" i="1" s="1"/>
  <c r="O121" i="1"/>
  <c r="P121" i="1" s="1"/>
  <c r="O120" i="1"/>
  <c r="P120" i="1" s="1"/>
  <c r="O119" i="1"/>
  <c r="P119" i="1" s="1"/>
  <c r="O118" i="1"/>
  <c r="P118" i="1" s="1"/>
  <c r="G118" i="1"/>
  <c r="H118" i="1" s="1"/>
  <c r="I118" i="1" s="1"/>
  <c r="G117" i="1"/>
  <c r="O117" i="1"/>
  <c r="P117" i="1" s="1"/>
  <c r="O116" i="1"/>
  <c r="P116" i="1" s="1"/>
  <c r="O113" i="1"/>
  <c r="P113" i="1" s="1"/>
  <c r="G113" i="1"/>
  <c r="O115" i="1"/>
  <c r="P115" i="1" s="1"/>
  <c r="G115" i="1"/>
  <c r="O114" i="1"/>
  <c r="P114" i="1" s="1"/>
  <c r="G114" i="1"/>
  <c r="O112" i="1"/>
  <c r="P112" i="1" s="1"/>
  <c r="G112" i="1"/>
  <c r="O111" i="1"/>
  <c r="P111" i="1" s="1"/>
  <c r="G111" i="1"/>
  <c r="H111" i="1" s="1"/>
  <c r="I111" i="1" s="1"/>
  <c r="O110" i="1"/>
  <c r="P110" i="1" s="1"/>
  <c r="G110" i="1"/>
  <c r="H110" i="1" s="1"/>
  <c r="I110" i="1" s="1"/>
  <c r="O109" i="1"/>
  <c r="P109" i="1" s="1"/>
  <c r="G109" i="1"/>
  <c r="H109" i="1" s="1"/>
  <c r="I109" i="1" s="1"/>
  <c r="H143" i="1" l="1"/>
  <c r="I143" i="1" s="1"/>
  <c r="H142" i="1"/>
  <c r="I142" i="1" s="1"/>
  <c r="H141" i="1"/>
  <c r="I141" i="1" s="1"/>
  <c r="H140" i="1"/>
  <c r="I140" i="1" s="1"/>
  <c r="H138" i="1"/>
  <c r="I138" i="1" s="1"/>
  <c r="H137" i="1"/>
  <c r="I137" i="1" s="1"/>
  <c r="H136" i="1"/>
  <c r="I136" i="1" s="1"/>
  <c r="H133" i="1"/>
  <c r="I133" i="1" s="1"/>
  <c r="I127" i="1"/>
  <c r="I130" i="1"/>
  <c r="H124" i="1"/>
  <c r="I124" i="1" s="1"/>
  <c r="I121" i="1"/>
  <c r="H117" i="1"/>
  <c r="I117" i="1" s="1"/>
  <c r="H113" i="1"/>
  <c r="I113" i="1" s="1"/>
  <c r="H115" i="1"/>
  <c r="I115" i="1" s="1"/>
  <c r="H114" i="1"/>
  <c r="I114" i="1" s="1"/>
  <c r="H112" i="1"/>
  <c r="I112" i="1" s="1"/>
  <c r="O93" i="1" l="1"/>
  <c r="P93" i="1" s="1"/>
  <c r="O92" i="1"/>
  <c r="P92" i="1" s="1"/>
  <c r="O91" i="1"/>
  <c r="P91" i="1" s="1"/>
  <c r="O90" i="1"/>
  <c r="P90" i="1" s="1"/>
  <c r="O89" i="1"/>
  <c r="P89" i="1" s="1"/>
  <c r="O88" i="1"/>
  <c r="P88" i="1" s="1"/>
  <c r="O87" i="1"/>
  <c r="P87" i="1" s="1"/>
  <c r="O86" i="1"/>
  <c r="P86" i="1" s="1"/>
  <c r="O84" i="1"/>
  <c r="P84" i="1" s="1"/>
  <c r="O56" i="1"/>
  <c r="P56" i="1" s="1"/>
  <c r="O55" i="1"/>
  <c r="P55" i="1" s="1"/>
  <c r="O82" i="1"/>
  <c r="P82" i="1" s="1"/>
  <c r="O81" i="1"/>
  <c r="P81" i="1" s="1"/>
  <c r="O80" i="1"/>
  <c r="P80" i="1" s="1"/>
  <c r="O79" i="1"/>
  <c r="P79" i="1" s="1"/>
  <c r="O78" i="1"/>
  <c r="P78" i="1" s="1"/>
  <c r="O77" i="1"/>
  <c r="P77" i="1" s="1"/>
  <c r="O76" i="1"/>
  <c r="P76" i="1" s="1"/>
  <c r="O75" i="1"/>
  <c r="P75" i="1" s="1"/>
  <c r="O74" i="1"/>
  <c r="P74" i="1" s="1"/>
  <c r="O73" i="1"/>
  <c r="P73" i="1" s="1"/>
  <c r="O72" i="1"/>
  <c r="P72" i="1" s="1"/>
  <c r="O71" i="1"/>
  <c r="P71" i="1" s="1"/>
  <c r="O70" i="1"/>
  <c r="P70" i="1" s="1"/>
  <c r="O69" i="1"/>
  <c r="P69" i="1" s="1"/>
  <c r="O68" i="1"/>
  <c r="P68" i="1" s="1"/>
  <c r="O67" i="1"/>
  <c r="P67" i="1" s="1"/>
  <c r="O66" i="1"/>
  <c r="P66" i="1" s="1"/>
  <c r="O65" i="1"/>
  <c r="P65" i="1" s="1"/>
  <c r="O64" i="1"/>
  <c r="P64" i="1" s="1"/>
  <c r="O63" i="1"/>
  <c r="P63" i="1" s="1"/>
  <c r="O62" i="1"/>
  <c r="P62" i="1" s="1"/>
  <c r="O61" i="1"/>
  <c r="P61" i="1" s="1"/>
  <c r="O60" i="1"/>
  <c r="P60" i="1" s="1"/>
  <c r="O59" i="1"/>
  <c r="P59" i="1" s="1"/>
  <c r="O58" i="1"/>
  <c r="P58" i="1" s="1"/>
  <c r="G75" i="1"/>
  <c r="H75" i="1" s="1"/>
  <c r="G65" i="1"/>
  <c r="H65" i="1" s="1"/>
  <c r="O54" i="1"/>
  <c r="P54" i="1" s="1"/>
  <c r="O53" i="1"/>
  <c r="P53" i="1" s="1"/>
  <c r="O52" i="1"/>
  <c r="P52" i="1" s="1"/>
  <c r="O51" i="1"/>
  <c r="P51" i="1" s="1"/>
  <c r="O50" i="1"/>
  <c r="P50" i="1" s="1"/>
  <c r="G54" i="1"/>
  <c r="G53" i="1"/>
  <c r="G52" i="1"/>
  <c r="G51" i="1"/>
  <c r="G50" i="1"/>
  <c r="I75" i="1" l="1"/>
  <c r="I65" i="1"/>
  <c r="H52" i="1"/>
  <c r="I52" i="1" s="1"/>
  <c r="H53" i="1"/>
  <c r="I53" i="1" s="1"/>
  <c r="H54" i="1"/>
  <c r="I54" i="1" s="1"/>
  <c r="H50" i="1"/>
  <c r="I50" i="1" s="1"/>
  <c r="H51" i="1"/>
  <c r="I51" i="1" s="1"/>
  <c r="O47" i="1" l="1"/>
  <c r="P47" i="1" s="1"/>
  <c r="G47" i="1"/>
  <c r="G46" i="1"/>
  <c r="H46" i="1" s="1"/>
  <c r="G45" i="1"/>
  <c r="G44" i="1"/>
  <c r="H44" i="1" s="1"/>
  <c r="G43" i="1"/>
  <c r="H43" i="1" s="1"/>
  <c r="I43" i="1" s="1"/>
  <c r="G42" i="1"/>
  <c r="H42" i="1" s="1"/>
  <c r="I42" i="1" s="1"/>
  <c r="G41" i="1"/>
  <c r="H41" i="1" s="1"/>
  <c r="G40" i="1"/>
  <c r="H40" i="1" s="1"/>
  <c r="G39" i="1"/>
  <c r="H39" i="1" s="1"/>
  <c r="G38" i="1"/>
  <c r="H38" i="1" s="1"/>
  <c r="I38" i="1" s="1"/>
  <c r="G37" i="1"/>
  <c r="H37" i="1" s="1"/>
  <c r="G36" i="1"/>
  <c r="H36" i="1" s="1"/>
  <c r="I36" i="1" s="1"/>
  <c r="G35" i="1"/>
  <c r="G34" i="1"/>
  <c r="H34" i="1" s="1"/>
  <c r="I34" i="1" s="1"/>
  <c r="O46" i="1"/>
  <c r="P46" i="1" s="1"/>
  <c r="O45" i="1"/>
  <c r="P45" i="1" s="1"/>
  <c r="O44" i="1"/>
  <c r="P44" i="1" s="1"/>
  <c r="O43" i="1"/>
  <c r="P43" i="1" s="1"/>
  <c r="O42" i="1"/>
  <c r="P42" i="1" s="1"/>
  <c r="O41" i="1"/>
  <c r="P41" i="1" s="1"/>
  <c r="O40" i="1"/>
  <c r="P40" i="1" s="1"/>
  <c r="O39" i="1"/>
  <c r="P39" i="1" s="1"/>
  <c r="O38" i="1"/>
  <c r="P38" i="1" s="1"/>
  <c r="O37" i="1"/>
  <c r="P37" i="1" s="1"/>
  <c r="O36" i="1"/>
  <c r="P36" i="1" s="1"/>
  <c r="O35" i="1"/>
  <c r="P35" i="1" s="1"/>
  <c r="O34" i="1"/>
  <c r="P34" i="1" s="1"/>
  <c r="O15" i="1"/>
  <c r="P15" i="1" s="1"/>
  <c r="O16" i="1"/>
  <c r="P16" i="1" s="1"/>
  <c r="O17" i="1"/>
  <c r="P17" i="1" s="1"/>
  <c r="O18" i="1"/>
  <c r="P18" i="1" s="1"/>
  <c r="O19" i="1"/>
  <c r="P19" i="1" s="1"/>
  <c r="O20" i="1"/>
  <c r="P20" i="1" s="1"/>
  <c r="O21" i="1"/>
  <c r="P21" i="1" s="1"/>
  <c r="O22" i="1"/>
  <c r="P22" i="1" s="1"/>
  <c r="O23" i="1"/>
  <c r="P23" i="1" s="1"/>
  <c r="O24" i="1"/>
  <c r="P24" i="1" s="1"/>
  <c r="O25" i="1"/>
  <c r="P25" i="1" s="1"/>
  <c r="O26" i="1"/>
  <c r="P26" i="1" s="1"/>
  <c r="O27" i="1"/>
  <c r="P27" i="1" s="1"/>
  <c r="O28" i="1"/>
  <c r="P28" i="1" s="1"/>
  <c r="O29" i="1"/>
  <c r="P29" i="1" s="1"/>
  <c r="O30" i="1"/>
  <c r="P30" i="1" s="1"/>
  <c r="O31" i="1"/>
  <c r="P31" i="1" s="1"/>
  <c r="O32" i="1"/>
  <c r="P32" i="1" s="1"/>
  <c r="O33" i="1"/>
  <c r="P33" i="1" s="1"/>
  <c r="O14" i="1"/>
  <c r="P14" i="1" s="1"/>
  <c r="G31" i="1"/>
  <c r="G28" i="1"/>
  <c r="G25" i="1"/>
  <c r="G22" i="1"/>
  <c r="H22" i="1" s="1"/>
  <c r="I22" i="1" s="1"/>
  <c r="G20" i="1"/>
  <c r="G17" i="1"/>
  <c r="H17" i="1" s="1"/>
  <c r="G15" i="1"/>
  <c r="H15" i="1" s="1"/>
  <c r="I326" i="1"/>
  <c r="G326" i="1" s="1"/>
  <c r="I325" i="1"/>
  <c r="I324" i="1"/>
  <c r="I323" i="1"/>
  <c r="I322" i="1"/>
  <c r="I321" i="1"/>
  <c r="I320" i="1"/>
  <c r="I319" i="1"/>
  <c r="I318" i="1"/>
  <c r="I317" i="1"/>
  <c r="I316" i="1"/>
  <c r="I315" i="1"/>
  <c r="I314" i="1"/>
  <c r="I313" i="1"/>
  <c r="I312" i="1"/>
  <c r="I311" i="1"/>
  <c r="I310" i="1"/>
  <c r="G310" i="1" s="1"/>
  <c r="H45" i="1" l="1"/>
  <c r="I45" i="1" s="1"/>
  <c r="H35" i="1"/>
  <c r="I35" i="1" s="1"/>
  <c r="H47" i="1"/>
  <c r="I47" i="1" s="1"/>
  <c r="I40" i="1"/>
  <c r="I41" i="1"/>
  <c r="I46" i="1"/>
  <c r="I37" i="1"/>
  <c r="I39" i="1"/>
  <c r="I44" i="1"/>
  <c r="H31" i="1"/>
  <c r="I31" i="1" s="1"/>
  <c r="H28" i="1"/>
  <c r="I28" i="1" s="1"/>
  <c r="H25" i="1"/>
  <c r="I25" i="1" s="1"/>
  <c r="H20" i="1"/>
  <c r="I20" i="1" s="1"/>
  <c r="I17" i="1"/>
  <c r="I15" i="1"/>
  <c r="G174" i="1"/>
  <c r="H174" i="1" s="1"/>
  <c r="G173" i="1"/>
  <c r="H173" i="1" s="1"/>
  <c r="G172" i="1"/>
  <c r="H172" i="1" s="1"/>
  <c r="G169" i="1"/>
  <c r="H169" i="1" s="1"/>
  <c r="G170" i="1"/>
  <c r="H170" i="1" s="1"/>
  <c r="G165" i="1"/>
  <c r="H165" i="1" s="1"/>
  <c r="G166" i="1"/>
  <c r="H166" i="1" s="1"/>
  <c r="G164" i="1"/>
  <c r="H164" i="1" s="1"/>
  <c r="G163" i="1"/>
  <c r="H163" i="1" s="1"/>
  <c r="G135" i="1"/>
  <c r="H135" i="1" s="1"/>
  <c r="G134" i="1"/>
  <c r="H134" i="1" s="1"/>
  <c r="G132" i="1"/>
  <c r="H132" i="1" s="1"/>
  <c r="G131" i="1"/>
  <c r="H131" i="1" s="1"/>
  <c r="G129" i="1"/>
  <c r="H129" i="1" s="1"/>
  <c r="G128" i="1"/>
  <c r="H128" i="1" s="1"/>
  <c r="G126" i="1"/>
  <c r="H126" i="1" s="1"/>
  <c r="G125" i="1"/>
  <c r="H125" i="1" s="1"/>
  <c r="G123" i="1"/>
  <c r="H123" i="1" s="1"/>
  <c r="G122" i="1"/>
  <c r="H122" i="1" s="1"/>
  <c r="G120" i="1"/>
  <c r="H120" i="1" s="1"/>
  <c r="G119" i="1"/>
  <c r="H119" i="1" s="1"/>
  <c r="G116" i="1"/>
  <c r="G93" i="1"/>
  <c r="H93" i="1" s="1"/>
  <c r="G91" i="1"/>
  <c r="H91" i="1" s="1"/>
  <c r="G89" i="1"/>
  <c r="H89" i="1" s="1"/>
  <c r="G87" i="1"/>
  <c r="H87" i="1" s="1"/>
  <c r="G92" i="1"/>
  <c r="H92" i="1" s="1"/>
  <c r="G90" i="1"/>
  <c r="H90" i="1" s="1"/>
  <c r="G88" i="1"/>
  <c r="H88" i="1" s="1"/>
  <c r="G86" i="1"/>
  <c r="H86" i="1" s="1"/>
  <c r="G84" i="1"/>
  <c r="H84" i="1" s="1"/>
  <c r="G82" i="1"/>
  <c r="H82" i="1" s="1"/>
  <c r="G81" i="1"/>
  <c r="H81" i="1" s="1"/>
  <c r="G56" i="1"/>
  <c r="H56" i="1" s="1"/>
  <c r="G80" i="1"/>
  <c r="H80" i="1" s="1"/>
  <c r="G79" i="1"/>
  <c r="H79" i="1" s="1"/>
  <c r="G78" i="1"/>
  <c r="H78" i="1" s="1"/>
  <c r="G55" i="1"/>
  <c r="G77" i="1"/>
  <c r="H77" i="1" s="1"/>
  <c r="G76" i="1"/>
  <c r="H76" i="1" s="1"/>
  <c r="G74" i="1"/>
  <c r="H74" i="1" s="1"/>
  <c r="G73" i="1"/>
  <c r="H73" i="1" s="1"/>
  <c r="G72" i="1"/>
  <c r="H72" i="1" s="1"/>
  <c r="G71" i="1"/>
  <c r="H71" i="1" s="1"/>
  <c r="G70" i="1"/>
  <c r="H70" i="1" s="1"/>
  <c r="G69" i="1"/>
  <c r="H69" i="1" s="1"/>
  <c r="G68" i="1"/>
  <c r="H68" i="1" s="1"/>
  <c r="G67" i="1"/>
  <c r="H67" i="1" s="1"/>
  <c r="G66" i="1"/>
  <c r="H66" i="1" s="1"/>
  <c r="G64" i="1"/>
  <c r="H64" i="1" s="1"/>
  <c r="G63" i="1"/>
  <c r="H63" i="1" s="1"/>
  <c r="G62" i="1"/>
  <c r="H62" i="1" s="1"/>
  <c r="G61" i="1"/>
  <c r="H61" i="1" s="1"/>
  <c r="G60" i="1"/>
  <c r="H60" i="1" s="1"/>
  <c r="G59" i="1"/>
  <c r="H59" i="1" s="1"/>
  <c r="G58" i="1"/>
  <c r="H58" i="1" s="1"/>
  <c r="G33" i="1"/>
  <c r="H33" i="1" s="1"/>
  <c r="G30" i="1"/>
  <c r="H30" i="1" s="1"/>
  <c r="G27" i="1"/>
  <c r="H27" i="1" s="1"/>
  <c r="G24" i="1"/>
  <c r="H24" i="1" s="1"/>
  <c r="G21" i="1"/>
  <c r="H21" i="1" s="1"/>
  <c r="G19" i="1"/>
  <c r="H19" i="1" s="1"/>
  <c r="G16" i="1"/>
  <c r="H16" i="1" s="1"/>
  <c r="G14" i="1"/>
  <c r="H14" i="1" s="1"/>
  <c r="G32" i="1"/>
  <c r="H32" i="1" s="1"/>
  <c r="G29" i="1"/>
  <c r="H29" i="1" s="1"/>
  <c r="G26" i="1"/>
  <c r="H26" i="1" s="1"/>
  <c r="G23" i="1"/>
  <c r="H23" i="1" s="1"/>
  <c r="G18" i="1"/>
  <c r="H18" i="1" s="1"/>
  <c r="H116" i="1" l="1"/>
  <c r="I116" i="1" s="1"/>
  <c r="N219" i="6"/>
  <c r="L219" i="6"/>
  <c r="K219" i="6"/>
  <c r="E219" i="6"/>
  <c r="M219" i="6" s="1"/>
  <c r="N218" i="6"/>
  <c r="L218" i="6"/>
  <c r="K218" i="6"/>
  <c r="E218" i="6"/>
  <c r="M218" i="6" s="1"/>
  <c r="N217" i="6"/>
  <c r="L217" i="6"/>
  <c r="K217" i="6"/>
  <c r="E217" i="6"/>
  <c r="M217" i="6" s="1"/>
  <c r="N216" i="6"/>
  <c r="L216" i="6"/>
  <c r="K216" i="6"/>
  <c r="E216" i="6"/>
  <c r="M216" i="6" s="1"/>
  <c r="N215" i="6"/>
  <c r="L215" i="6"/>
  <c r="K215" i="6"/>
  <c r="E215" i="6"/>
  <c r="M215" i="6" s="1"/>
  <c r="N214" i="6"/>
  <c r="L214" i="6"/>
  <c r="K214" i="6"/>
  <c r="E214" i="6"/>
  <c r="M214" i="6" s="1"/>
  <c r="N212" i="6"/>
  <c r="L212" i="6"/>
  <c r="K212" i="6"/>
  <c r="E212" i="6"/>
  <c r="M212" i="6" s="1"/>
  <c r="N211" i="6"/>
  <c r="L211" i="6"/>
  <c r="K211" i="6"/>
  <c r="E211" i="6"/>
  <c r="M211" i="6" s="1"/>
  <c r="N210" i="6"/>
  <c r="L210" i="6"/>
  <c r="K210" i="6"/>
  <c r="E210" i="6"/>
  <c r="M210" i="6" s="1"/>
  <c r="N209" i="6"/>
  <c r="L209" i="6"/>
  <c r="K209" i="6"/>
  <c r="E209" i="6"/>
  <c r="M209" i="6" s="1"/>
  <c r="N208" i="6"/>
  <c r="L208" i="6"/>
  <c r="K208" i="6"/>
  <c r="E208" i="6"/>
  <c r="M208" i="6" s="1"/>
  <c r="N207" i="6"/>
  <c r="L207" i="6"/>
  <c r="K207" i="6"/>
  <c r="E207" i="6"/>
  <c r="M207" i="6" s="1"/>
  <c r="N206" i="6"/>
  <c r="L206" i="6"/>
  <c r="K206" i="6"/>
  <c r="E206" i="6"/>
  <c r="M206" i="6" s="1"/>
  <c r="N205" i="6"/>
  <c r="L205" i="6"/>
  <c r="K205" i="6"/>
  <c r="E205" i="6"/>
  <c r="M205" i="6" s="1"/>
  <c r="N204" i="6"/>
  <c r="L204" i="6"/>
  <c r="K204" i="6"/>
  <c r="E204" i="6"/>
  <c r="M204" i="6" s="1"/>
  <c r="N203" i="6"/>
  <c r="L203" i="6"/>
  <c r="K203" i="6"/>
  <c r="E203" i="6"/>
  <c r="M203" i="6" s="1"/>
  <c r="N202" i="6"/>
  <c r="L202" i="6"/>
  <c r="K202" i="6"/>
  <c r="E202" i="6"/>
  <c r="M202" i="6" s="1"/>
  <c r="N201" i="6"/>
  <c r="L201" i="6"/>
  <c r="K201" i="6"/>
  <c r="E201" i="6"/>
  <c r="M201" i="6" s="1"/>
  <c r="N200" i="6"/>
  <c r="L200" i="6"/>
  <c r="K200" i="6"/>
  <c r="E200" i="6"/>
  <c r="M200" i="6" s="1"/>
  <c r="N199" i="6"/>
  <c r="L199" i="6"/>
  <c r="K199" i="6"/>
  <c r="E199" i="6"/>
  <c r="M199" i="6" s="1"/>
  <c r="N198" i="6"/>
  <c r="L198" i="6"/>
  <c r="K198" i="6"/>
  <c r="E198" i="6"/>
  <c r="M198" i="6" s="1"/>
  <c r="N197" i="6"/>
  <c r="L197" i="6"/>
  <c r="K197" i="6"/>
  <c r="E197" i="6"/>
  <c r="M197" i="6" s="1"/>
  <c r="N196" i="6"/>
  <c r="L196" i="6"/>
  <c r="K196" i="6"/>
  <c r="E196" i="6"/>
  <c r="M196" i="6" s="1"/>
  <c r="N194" i="6"/>
  <c r="L194" i="6"/>
  <c r="K194" i="6"/>
  <c r="E194" i="6"/>
  <c r="M194" i="6" s="1"/>
  <c r="N193" i="6"/>
  <c r="L193" i="6"/>
  <c r="K193" i="6"/>
  <c r="E193" i="6"/>
  <c r="M193" i="6" s="1"/>
  <c r="N192" i="6"/>
  <c r="L192" i="6"/>
  <c r="K192" i="6"/>
  <c r="E192" i="6"/>
  <c r="M192" i="6" s="1"/>
  <c r="N191" i="6"/>
  <c r="L191" i="6"/>
  <c r="K191" i="6"/>
  <c r="E191" i="6"/>
  <c r="M191" i="6" s="1"/>
  <c r="N190" i="6"/>
  <c r="L190" i="6"/>
  <c r="K190" i="6"/>
  <c r="E190" i="6"/>
  <c r="M190" i="6" s="1"/>
  <c r="N189" i="6"/>
  <c r="L189" i="6"/>
  <c r="K189" i="6"/>
  <c r="E189" i="6"/>
  <c r="M189" i="6" s="1"/>
  <c r="N188" i="6"/>
  <c r="L188" i="6"/>
  <c r="K188" i="6"/>
  <c r="E188" i="6"/>
  <c r="M188" i="6" s="1"/>
  <c r="N187" i="6"/>
  <c r="L187" i="6"/>
  <c r="K187" i="6"/>
  <c r="E187" i="6"/>
  <c r="M187" i="6" s="1"/>
  <c r="N186" i="6"/>
  <c r="L186" i="6"/>
  <c r="K186" i="6"/>
  <c r="E186" i="6"/>
  <c r="M186" i="6" s="1"/>
  <c r="N184" i="6"/>
  <c r="L184" i="6"/>
  <c r="K184" i="6"/>
  <c r="E184" i="6"/>
  <c r="M184" i="6" s="1"/>
  <c r="N183" i="6"/>
  <c r="L183" i="6"/>
  <c r="K183" i="6"/>
  <c r="E183" i="6"/>
  <c r="M183" i="6" s="1"/>
  <c r="N182" i="6"/>
  <c r="L182" i="6"/>
  <c r="K182" i="6"/>
  <c r="E182" i="6"/>
  <c r="M182" i="6" s="1"/>
  <c r="N181" i="6"/>
  <c r="L181" i="6"/>
  <c r="K181" i="6"/>
  <c r="E181" i="6"/>
  <c r="M181" i="6" s="1"/>
  <c r="N180" i="6"/>
  <c r="L180" i="6"/>
  <c r="K180" i="6"/>
  <c r="E180" i="6"/>
  <c r="M180" i="6" s="1"/>
  <c r="N179" i="6"/>
  <c r="L179" i="6"/>
  <c r="K179" i="6"/>
  <c r="E179" i="6"/>
  <c r="M179" i="6" s="1"/>
  <c r="N178" i="6"/>
  <c r="L178" i="6"/>
  <c r="K178" i="6"/>
  <c r="E178" i="6"/>
  <c r="M178" i="6" s="1"/>
  <c r="N177" i="6"/>
  <c r="L177" i="6"/>
  <c r="K177" i="6"/>
  <c r="E177" i="6"/>
  <c r="M177" i="6" s="1"/>
  <c r="N176" i="6"/>
  <c r="L176" i="6"/>
  <c r="K176" i="6"/>
  <c r="E176" i="6"/>
  <c r="M176" i="6" s="1"/>
  <c r="N175" i="6"/>
  <c r="L175" i="6"/>
  <c r="K175" i="6"/>
  <c r="E175" i="6"/>
  <c r="M175" i="6" s="1"/>
  <c r="N174" i="6"/>
  <c r="L174" i="6"/>
  <c r="K174" i="6"/>
  <c r="E174" i="6"/>
  <c r="M174" i="6" s="1"/>
  <c r="N173" i="6"/>
  <c r="L173" i="6"/>
  <c r="K173" i="6"/>
  <c r="E173" i="6"/>
  <c r="M173" i="6" s="1"/>
  <c r="N172" i="6"/>
  <c r="L172" i="6"/>
  <c r="K172" i="6"/>
  <c r="E172" i="6"/>
  <c r="M172" i="6" s="1"/>
  <c r="N171" i="6"/>
  <c r="L171" i="6"/>
  <c r="K171" i="6"/>
  <c r="E171" i="6"/>
  <c r="M171" i="6" s="1"/>
  <c r="N170" i="6"/>
  <c r="L170" i="6"/>
  <c r="K170" i="6"/>
  <c r="E170" i="6"/>
  <c r="M170" i="6" s="1"/>
  <c r="N169" i="6"/>
  <c r="L169" i="6"/>
  <c r="K169" i="6"/>
  <c r="E169" i="6"/>
  <c r="M169" i="6" s="1"/>
  <c r="N168" i="6"/>
  <c r="L168" i="6"/>
  <c r="K168" i="6"/>
  <c r="E168" i="6"/>
  <c r="M168" i="6" s="1"/>
  <c r="N167" i="6"/>
  <c r="L167" i="6"/>
  <c r="K167" i="6"/>
  <c r="E167" i="6"/>
  <c r="M167" i="6" s="1"/>
  <c r="N166" i="6"/>
  <c r="L166" i="6"/>
  <c r="K166" i="6"/>
  <c r="E166" i="6"/>
  <c r="M166" i="6" s="1"/>
  <c r="N165" i="6"/>
  <c r="L165" i="6"/>
  <c r="K165" i="6"/>
  <c r="E165" i="6"/>
  <c r="M165" i="6" s="1"/>
  <c r="N164" i="6"/>
  <c r="L164" i="6"/>
  <c r="K164" i="6"/>
  <c r="E164" i="6"/>
  <c r="M164" i="6" s="1"/>
  <c r="N163" i="6"/>
  <c r="L163" i="6"/>
  <c r="K163" i="6"/>
  <c r="E163" i="6"/>
  <c r="M163" i="6" s="1"/>
  <c r="N162" i="6"/>
  <c r="L162" i="6"/>
  <c r="K162" i="6"/>
  <c r="E162" i="6"/>
  <c r="M162" i="6" s="1"/>
  <c r="N161" i="6"/>
  <c r="L161" i="6"/>
  <c r="K161" i="6"/>
  <c r="E161" i="6"/>
  <c r="M161" i="6" s="1"/>
  <c r="N160" i="6"/>
  <c r="L160" i="6"/>
  <c r="K160" i="6"/>
  <c r="E160" i="6"/>
  <c r="M160" i="6" s="1"/>
  <c r="N159" i="6"/>
  <c r="L159" i="6"/>
  <c r="K159" i="6"/>
  <c r="E159" i="6"/>
  <c r="M159" i="6" s="1"/>
  <c r="N158" i="6"/>
  <c r="L158" i="6"/>
  <c r="K158" i="6"/>
  <c r="E158" i="6"/>
  <c r="M158" i="6" s="1"/>
  <c r="N156" i="6"/>
  <c r="L156" i="6"/>
  <c r="K156" i="6"/>
  <c r="E156" i="6"/>
  <c r="M156" i="6" s="1"/>
  <c r="N155" i="6"/>
  <c r="L155" i="6"/>
  <c r="K155" i="6"/>
  <c r="E155" i="6"/>
  <c r="M155" i="6" s="1"/>
  <c r="N154" i="6"/>
  <c r="L154" i="6"/>
  <c r="K154" i="6"/>
  <c r="E154" i="6"/>
  <c r="M154" i="6" s="1"/>
  <c r="N153" i="6"/>
  <c r="L153" i="6"/>
  <c r="K153" i="6"/>
  <c r="E153" i="6"/>
  <c r="M153" i="6" s="1"/>
  <c r="N152" i="6"/>
  <c r="L152" i="6"/>
  <c r="K152" i="6"/>
  <c r="E152" i="6"/>
  <c r="M152" i="6" s="1"/>
  <c r="N151" i="6"/>
  <c r="L151" i="6"/>
  <c r="K151" i="6"/>
  <c r="E151" i="6"/>
  <c r="M151" i="6" s="1"/>
  <c r="N150" i="6"/>
  <c r="L150" i="6"/>
  <c r="K150" i="6"/>
  <c r="E150" i="6"/>
  <c r="M150" i="6" s="1"/>
  <c r="N149" i="6"/>
  <c r="L149" i="6"/>
  <c r="K149" i="6"/>
  <c r="E149" i="6"/>
  <c r="M149" i="6" s="1"/>
  <c r="N148" i="6"/>
  <c r="L148" i="6"/>
  <c r="K148" i="6"/>
  <c r="E148" i="6"/>
  <c r="M148" i="6" s="1"/>
  <c r="N147" i="6"/>
  <c r="L147" i="6"/>
  <c r="K147" i="6"/>
  <c r="E147" i="6"/>
  <c r="M147" i="6" s="1"/>
  <c r="N146" i="6"/>
  <c r="L146" i="6"/>
  <c r="K146" i="6"/>
  <c r="E146" i="6"/>
  <c r="M146" i="6" s="1"/>
  <c r="N145" i="6"/>
  <c r="L145" i="6"/>
  <c r="K145" i="6"/>
  <c r="E145" i="6"/>
  <c r="M145" i="6" s="1"/>
  <c r="N144" i="6"/>
  <c r="L144" i="6"/>
  <c r="K144" i="6"/>
  <c r="E144" i="6"/>
  <c r="M144" i="6" s="1"/>
  <c r="N143" i="6"/>
  <c r="L143" i="6"/>
  <c r="K143" i="6"/>
  <c r="E143" i="6"/>
  <c r="M143" i="6" s="1"/>
  <c r="N142" i="6"/>
  <c r="L142" i="6"/>
  <c r="K142" i="6"/>
  <c r="E142" i="6"/>
  <c r="M142" i="6" s="1"/>
  <c r="N141" i="6"/>
  <c r="L141" i="6"/>
  <c r="K141" i="6"/>
  <c r="E141" i="6"/>
  <c r="M141" i="6" s="1"/>
  <c r="N140" i="6"/>
  <c r="L140" i="6"/>
  <c r="K140" i="6"/>
  <c r="E140" i="6"/>
  <c r="M140" i="6" s="1"/>
  <c r="N139" i="6"/>
  <c r="L139" i="6"/>
  <c r="K139" i="6"/>
  <c r="E139" i="6"/>
  <c r="M139" i="6" s="1"/>
  <c r="N138" i="6"/>
  <c r="L138" i="6"/>
  <c r="K138" i="6"/>
  <c r="E138" i="6"/>
  <c r="M138" i="6" s="1"/>
  <c r="N137" i="6"/>
  <c r="L137" i="6"/>
  <c r="K137" i="6"/>
  <c r="E137" i="6"/>
  <c r="M137" i="6" s="1"/>
  <c r="N136" i="6"/>
  <c r="L136" i="6"/>
  <c r="K136" i="6"/>
  <c r="E136" i="6"/>
  <c r="M136" i="6" s="1"/>
  <c r="N135" i="6"/>
  <c r="L135" i="6"/>
  <c r="K135" i="6"/>
  <c r="E135" i="6"/>
  <c r="M135" i="6" s="1"/>
  <c r="N134" i="6"/>
  <c r="L134" i="6"/>
  <c r="K134" i="6"/>
  <c r="E134" i="6"/>
  <c r="M134" i="6" s="1"/>
  <c r="N133" i="6"/>
  <c r="L133" i="6"/>
  <c r="K133" i="6"/>
  <c r="E133" i="6"/>
  <c r="M133" i="6" s="1"/>
  <c r="N132" i="6"/>
  <c r="L132" i="6"/>
  <c r="K132" i="6"/>
  <c r="E132" i="6"/>
  <c r="M132" i="6" s="1"/>
  <c r="N131" i="6"/>
  <c r="L131" i="6"/>
  <c r="K131" i="6"/>
  <c r="E131" i="6"/>
  <c r="M131" i="6" s="1"/>
  <c r="N130" i="6"/>
  <c r="L130" i="6"/>
  <c r="K130" i="6"/>
  <c r="E130" i="6"/>
  <c r="M130" i="6" s="1"/>
  <c r="N129" i="6"/>
  <c r="L129" i="6"/>
  <c r="K129" i="6"/>
  <c r="E129" i="6"/>
  <c r="M129" i="6" s="1"/>
  <c r="N128" i="6"/>
  <c r="L128" i="6"/>
  <c r="K128" i="6"/>
  <c r="E128" i="6"/>
  <c r="M128" i="6" s="1"/>
  <c r="N127" i="6"/>
  <c r="L127" i="6"/>
  <c r="K127" i="6"/>
  <c r="E127" i="6"/>
  <c r="M127" i="6" s="1"/>
  <c r="N126" i="6"/>
  <c r="L126" i="6"/>
  <c r="K126" i="6"/>
  <c r="E126" i="6"/>
  <c r="M126" i="6" s="1"/>
  <c r="N125" i="6"/>
  <c r="L125" i="6"/>
  <c r="K125" i="6"/>
  <c r="E125" i="6"/>
  <c r="M125" i="6" s="1"/>
  <c r="N124" i="6"/>
  <c r="L124" i="6"/>
  <c r="K124" i="6"/>
  <c r="E124" i="6"/>
  <c r="M124" i="6" s="1"/>
  <c r="N123" i="6"/>
  <c r="L123" i="6"/>
  <c r="K123" i="6"/>
  <c r="E123" i="6"/>
  <c r="M123" i="6" s="1"/>
  <c r="N122" i="6"/>
  <c r="L122" i="6"/>
  <c r="K122" i="6"/>
  <c r="E122" i="6"/>
  <c r="M122" i="6" s="1"/>
  <c r="N121" i="6"/>
  <c r="L121" i="6"/>
  <c r="K121" i="6"/>
  <c r="E121" i="6"/>
  <c r="M121" i="6" s="1"/>
  <c r="N120" i="6"/>
  <c r="L120" i="6"/>
  <c r="K120" i="6"/>
  <c r="E120" i="6"/>
  <c r="M120" i="6" s="1"/>
  <c r="N119" i="6"/>
  <c r="L119" i="6"/>
  <c r="K119" i="6"/>
  <c r="E119" i="6"/>
  <c r="M119" i="6" s="1"/>
  <c r="N118" i="6"/>
  <c r="L118" i="6"/>
  <c r="K118" i="6"/>
  <c r="E118" i="6"/>
  <c r="M118" i="6" s="1"/>
  <c r="N117" i="6"/>
  <c r="L117" i="6"/>
  <c r="K117" i="6"/>
  <c r="E117" i="6"/>
  <c r="M117" i="6" s="1"/>
  <c r="N116" i="6"/>
  <c r="L116" i="6"/>
  <c r="K116" i="6"/>
  <c r="E116" i="6"/>
  <c r="M116" i="6" s="1"/>
  <c r="N114" i="6"/>
  <c r="L114" i="6"/>
  <c r="K114" i="6"/>
  <c r="E114" i="6"/>
  <c r="M114" i="6" s="1"/>
  <c r="N113" i="6"/>
  <c r="L113" i="6"/>
  <c r="K113" i="6"/>
  <c r="E113" i="6"/>
  <c r="M113" i="6" s="1"/>
  <c r="N112" i="6"/>
  <c r="L112" i="6"/>
  <c r="K112" i="6"/>
  <c r="E112" i="6"/>
  <c r="M112" i="6" s="1"/>
  <c r="N111" i="6"/>
  <c r="L111" i="6"/>
  <c r="K111" i="6"/>
  <c r="E111" i="6"/>
  <c r="M111" i="6" s="1"/>
  <c r="N110" i="6"/>
  <c r="L110" i="6"/>
  <c r="K110" i="6"/>
  <c r="E110" i="6"/>
  <c r="M110" i="6" s="1"/>
  <c r="N109" i="6"/>
  <c r="L109" i="6"/>
  <c r="K109" i="6"/>
  <c r="E109" i="6"/>
  <c r="M109" i="6" s="1"/>
  <c r="N108" i="6"/>
  <c r="L108" i="6"/>
  <c r="K108" i="6"/>
  <c r="E108" i="6"/>
  <c r="M108" i="6" s="1"/>
  <c r="N107" i="6"/>
  <c r="L107" i="6"/>
  <c r="K107" i="6"/>
  <c r="E107" i="6"/>
  <c r="M107" i="6" s="1"/>
  <c r="N106" i="6"/>
  <c r="L106" i="6"/>
  <c r="K106" i="6"/>
  <c r="E106" i="6"/>
  <c r="M106" i="6" s="1"/>
  <c r="N104" i="6"/>
  <c r="L104" i="6"/>
  <c r="K104" i="6"/>
  <c r="E104" i="6"/>
  <c r="M104" i="6" s="1"/>
  <c r="N103" i="6"/>
  <c r="L103" i="6"/>
  <c r="K103" i="6"/>
  <c r="E103" i="6"/>
  <c r="M103" i="6" s="1"/>
  <c r="N102" i="6"/>
  <c r="L102" i="6"/>
  <c r="K102" i="6"/>
  <c r="E102" i="6"/>
  <c r="M102" i="6" s="1"/>
  <c r="N101" i="6"/>
  <c r="L101" i="6"/>
  <c r="K101" i="6"/>
  <c r="E101" i="6"/>
  <c r="M101" i="6" s="1"/>
  <c r="N100" i="6"/>
  <c r="L100" i="6"/>
  <c r="K100" i="6"/>
  <c r="E100" i="6"/>
  <c r="M100" i="6" s="1"/>
  <c r="N99" i="6"/>
  <c r="L99" i="6"/>
  <c r="K99" i="6"/>
  <c r="E99" i="6"/>
  <c r="M99" i="6" s="1"/>
  <c r="N98" i="6"/>
  <c r="L98" i="6"/>
  <c r="K98" i="6"/>
  <c r="E98" i="6"/>
  <c r="M98" i="6" s="1"/>
  <c r="N97" i="6"/>
  <c r="L97" i="6"/>
  <c r="K97" i="6"/>
  <c r="E97" i="6"/>
  <c r="M97" i="6" s="1"/>
  <c r="N96" i="6"/>
  <c r="L96" i="6"/>
  <c r="K96" i="6"/>
  <c r="E96" i="6"/>
  <c r="M96" i="6" s="1"/>
  <c r="N95" i="6"/>
  <c r="L95" i="6"/>
  <c r="K95" i="6"/>
  <c r="E95" i="6"/>
  <c r="M95" i="6" s="1"/>
  <c r="N94" i="6"/>
  <c r="L94" i="6"/>
  <c r="K94" i="6"/>
  <c r="E94" i="6"/>
  <c r="M94" i="6" s="1"/>
  <c r="N93" i="6"/>
  <c r="L93" i="6"/>
  <c r="K93" i="6"/>
  <c r="E93" i="6"/>
  <c r="M93" i="6" s="1"/>
  <c r="N92" i="6"/>
  <c r="L92" i="6"/>
  <c r="K92" i="6"/>
  <c r="E92" i="6"/>
  <c r="M92" i="6" s="1"/>
  <c r="N91" i="6"/>
  <c r="L91" i="6"/>
  <c r="K91" i="6"/>
  <c r="E91" i="6"/>
  <c r="M91" i="6" s="1"/>
  <c r="N90" i="6"/>
  <c r="L90" i="6"/>
  <c r="K90" i="6"/>
  <c r="E90" i="6"/>
  <c r="M90" i="6" s="1"/>
  <c r="N89" i="6"/>
  <c r="L89" i="6"/>
  <c r="K89" i="6"/>
  <c r="E89" i="6"/>
  <c r="M89" i="6" s="1"/>
  <c r="N88" i="6"/>
  <c r="L88" i="6"/>
  <c r="K88" i="6"/>
  <c r="E88" i="6"/>
  <c r="M88" i="6" s="1"/>
  <c r="N87" i="6"/>
  <c r="L87" i="6"/>
  <c r="K87" i="6"/>
  <c r="E87" i="6"/>
  <c r="M87" i="6" s="1"/>
  <c r="N86" i="6"/>
  <c r="L86" i="6"/>
  <c r="K86" i="6"/>
  <c r="E86" i="6"/>
  <c r="M86" i="6" s="1"/>
  <c r="N85" i="6"/>
  <c r="L85" i="6"/>
  <c r="K85" i="6"/>
  <c r="E85" i="6"/>
  <c r="M85" i="6" s="1"/>
  <c r="N84" i="6"/>
  <c r="L84" i="6"/>
  <c r="K84" i="6"/>
  <c r="E84" i="6"/>
  <c r="M84" i="6" s="1"/>
  <c r="N83" i="6"/>
  <c r="L83" i="6"/>
  <c r="K83" i="6"/>
  <c r="E83" i="6"/>
  <c r="M83" i="6" s="1"/>
  <c r="N82" i="6"/>
  <c r="L82" i="6"/>
  <c r="K82" i="6"/>
  <c r="E82" i="6"/>
  <c r="M82" i="6" s="1"/>
  <c r="N81" i="6"/>
  <c r="L81" i="6"/>
  <c r="K81" i="6"/>
  <c r="E81" i="6"/>
  <c r="M81" i="6" s="1"/>
  <c r="N80" i="6"/>
  <c r="L80" i="6"/>
  <c r="K80" i="6"/>
  <c r="E80" i="6"/>
  <c r="M80" i="6" s="1"/>
  <c r="N79" i="6"/>
  <c r="L79" i="6"/>
  <c r="K79" i="6"/>
  <c r="E79" i="6"/>
  <c r="M79" i="6" s="1"/>
  <c r="N78" i="6"/>
  <c r="L78" i="6"/>
  <c r="K78" i="6"/>
  <c r="E78" i="6"/>
  <c r="M78" i="6" s="1"/>
  <c r="N77" i="6"/>
  <c r="L77" i="6"/>
  <c r="K77" i="6"/>
  <c r="E77" i="6"/>
  <c r="M77" i="6" s="1"/>
  <c r="N76" i="6"/>
  <c r="L76" i="6"/>
  <c r="K76" i="6"/>
  <c r="E76" i="6"/>
  <c r="M76" i="6" s="1"/>
  <c r="N74" i="6"/>
  <c r="L74" i="6"/>
  <c r="K74" i="6"/>
  <c r="E74" i="6"/>
  <c r="M74" i="6" s="1"/>
  <c r="N73" i="6"/>
  <c r="L73" i="6"/>
  <c r="K73" i="6"/>
  <c r="E73" i="6"/>
  <c r="M73" i="6" s="1"/>
  <c r="N72" i="6"/>
  <c r="L72" i="6"/>
  <c r="K72" i="6"/>
  <c r="E72" i="6"/>
  <c r="M72" i="6" s="1"/>
  <c r="N71" i="6"/>
  <c r="L71" i="6"/>
  <c r="K71" i="6"/>
  <c r="E71" i="6"/>
  <c r="M71" i="6" s="1"/>
  <c r="N70" i="6"/>
  <c r="L70" i="6"/>
  <c r="K70" i="6"/>
  <c r="E70" i="6"/>
  <c r="M70" i="6" s="1"/>
  <c r="N69" i="6"/>
  <c r="L69" i="6"/>
  <c r="K69" i="6"/>
  <c r="E69" i="6"/>
  <c r="M69" i="6" s="1"/>
  <c r="N68" i="6"/>
  <c r="L68" i="6"/>
  <c r="K68" i="6"/>
  <c r="E68" i="6"/>
  <c r="M68" i="6" s="1"/>
  <c r="N67" i="6"/>
  <c r="L67" i="6"/>
  <c r="K67" i="6"/>
  <c r="E67" i="6"/>
  <c r="M67" i="6" s="1"/>
  <c r="N66" i="6"/>
  <c r="L66" i="6"/>
  <c r="K66" i="6"/>
  <c r="E66" i="6"/>
  <c r="M66" i="6" s="1"/>
  <c r="N64" i="6"/>
  <c r="L64" i="6"/>
  <c r="K64" i="6"/>
  <c r="E64" i="6"/>
  <c r="M64" i="6" s="1"/>
  <c r="N63" i="6"/>
  <c r="L63" i="6"/>
  <c r="K63" i="6"/>
  <c r="E63" i="6"/>
  <c r="M63" i="6" s="1"/>
  <c r="N62" i="6"/>
  <c r="L62" i="6"/>
  <c r="K62" i="6"/>
  <c r="E62" i="6"/>
  <c r="M62" i="6" s="1"/>
  <c r="N61" i="6"/>
  <c r="L61" i="6"/>
  <c r="K61" i="6"/>
  <c r="E61" i="6"/>
  <c r="M61" i="6" s="1"/>
  <c r="N60" i="6"/>
  <c r="L60" i="6"/>
  <c r="K60" i="6"/>
  <c r="E60" i="6"/>
  <c r="M60" i="6" s="1"/>
  <c r="N59" i="6"/>
  <c r="L59" i="6"/>
  <c r="K59" i="6"/>
  <c r="E59" i="6"/>
  <c r="M59" i="6" s="1"/>
  <c r="N58" i="6"/>
  <c r="L58" i="6"/>
  <c r="K58" i="6"/>
  <c r="E58" i="6"/>
  <c r="M58" i="6" s="1"/>
  <c r="N57" i="6"/>
  <c r="L57" i="6"/>
  <c r="K57" i="6"/>
  <c r="E57" i="6"/>
  <c r="M57" i="6" s="1"/>
  <c r="N56" i="6"/>
  <c r="L56" i="6"/>
  <c r="K56" i="6"/>
  <c r="E56" i="6"/>
  <c r="M56" i="6" s="1"/>
  <c r="N55" i="6"/>
  <c r="L55" i="6"/>
  <c r="K55" i="6"/>
  <c r="E55" i="6"/>
  <c r="M55" i="6" s="1"/>
  <c r="N54" i="6"/>
  <c r="L54" i="6"/>
  <c r="K54" i="6"/>
  <c r="E54" i="6"/>
  <c r="M54" i="6" s="1"/>
  <c r="N53" i="6"/>
  <c r="L53" i="6"/>
  <c r="K53" i="6"/>
  <c r="E53" i="6"/>
  <c r="M53" i="6" s="1"/>
  <c r="N52" i="6"/>
  <c r="L52" i="6"/>
  <c r="K52" i="6"/>
  <c r="E52" i="6"/>
  <c r="M52" i="6" s="1"/>
  <c r="N51" i="6"/>
  <c r="L51" i="6"/>
  <c r="K51" i="6"/>
  <c r="E51" i="6"/>
  <c r="M51" i="6" s="1"/>
  <c r="N50" i="6"/>
  <c r="L50" i="6"/>
  <c r="K50" i="6"/>
  <c r="E50" i="6"/>
  <c r="M50" i="6" s="1"/>
  <c r="N49" i="6"/>
  <c r="L49" i="6"/>
  <c r="K49" i="6"/>
  <c r="E49" i="6"/>
  <c r="M49" i="6" s="1"/>
  <c r="N48" i="6"/>
  <c r="L48" i="6"/>
  <c r="K48" i="6"/>
  <c r="E48" i="6"/>
  <c r="M48" i="6" s="1"/>
  <c r="N47" i="6"/>
  <c r="L47" i="6"/>
  <c r="K47" i="6"/>
  <c r="E47" i="6"/>
  <c r="M47" i="6" s="1"/>
  <c r="N46" i="6"/>
  <c r="L46" i="6"/>
  <c r="K46" i="6"/>
  <c r="E46" i="6"/>
  <c r="M46" i="6" s="1"/>
  <c r="N45" i="6"/>
  <c r="L45" i="6"/>
  <c r="K45" i="6"/>
  <c r="E45" i="6"/>
  <c r="M45" i="6" s="1"/>
  <c r="N44" i="6"/>
  <c r="L44" i="6"/>
  <c r="K44" i="6"/>
  <c r="E44" i="6"/>
  <c r="M44" i="6" s="1"/>
  <c r="N43" i="6"/>
  <c r="L43" i="6"/>
  <c r="K43" i="6"/>
  <c r="E43" i="6"/>
  <c r="M43" i="6" s="1"/>
  <c r="N42" i="6"/>
  <c r="L42" i="6"/>
  <c r="K42" i="6"/>
  <c r="E42" i="6"/>
  <c r="M42" i="6" s="1"/>
  <c r="N41" i="6"/>
  <c r="L41" i="6"/>
  <c r="K41" i="6"/>
  <c r="E41" i="6"/>
  <c r="M41" i="6" s="1"/>
  <c r="N40" i="6"/>
  <c r="L40" i="6"/>
  <c r="K40" i="6"/>
  <c r="E40" i="6"/>
  <c r="M40" i="6" s="1"/>
  <c r="N39" i="6"/>
  <c r="L39" i="6"/>
  <c r="K39" i="6"/>
  <c r="E39" i="6"/>
  <c r="M39" i="6" s="1"/>
  <c r="N38" i="6"/>
  <c r="L38" i="6"/>
  <c r="K38" i="6"/>
  <c r="E38" i="6"/>
  <c r="M38" i="6" s="1"/>
  <c r="N37" i="6"/>
  <c r="L37" i="6"/>
  <c r="K37" i="6"/>
  <c r="E37" i="6"/>
  <c r="M37" i="6" s="1"/>
  <c r="N36" i="6"/>
  <c r="L36" i="6"/>
  <c r="K36" i="6"/>
  <c r="E36" i="6"/>
  <c r="M36" i="6" s="1"/>
  <c r="N35" i="6"/>
  <c r="L35" i="6"/>
  <c r="K35" i="6"/>
  <c r="E35" i="6"/>
  <c r="M35" i="6" s="1"/>
  <c r="N33" i="6"/>
  <c r="L33" i="6"/>
  <c r="K33" i="6"/>
  <c r="E33" i="6"/>
  <c r="M33" i="6" s="1"/>
  <c r="N32" i="6"/>
  <c r="L32" i="6"/>
  <c r="K32" i="6"/>
  <c r="E32" i="6"/>
  <c r="M32" i="6" s="1"/>
  <c r="N31" i="6"/>
  <c r="L31" i="6"/>
  <c r="K31" i="6"/>
  <c r="E31" i="6"/>
  <c r="M31" i="6" s="1"/>
  <c r="N30" i="6"/>
  <c r="L30" i="6"/>
  <c r="K30" i="6"/>
  <c r="E30" i="6"/>
  <c r="M30" i="6" s="1"/>
  <c r="N29" i="6"/>
  <c r="L29" i="6"/>
  <c r="K29" i="6"/>
  <c r="E29" i="6"/>
  <c r="M29" i="6" s="1"/>
  <c r="N28" i="6"/>
  <c r="L28" i="6"/>
  <c r="K28" i="6"/>
  <c r="E28" i="6"/>
  <c r="M28" i="6" s="1"/>
  <c r="N27" i="6"/>
  <c r="L27" i="6"/>
  <c r="K27" i="6"/>
  <c r="E27" i="6"/>
  <c r="M27" i="6" s="1"/>
  <c r="N26" i="6"/>
  <c r="L26" i="6"/>
  <c r="K26" i="6"/>
  <c r="E26" i="6"/>
  <c r="M26" i="6" s="1"/>
  <c r="N25" i="6"/>
  <c r="L25" i="6"/>
  <c r="K25" i="6"/>
  <c r="E25" i="6"/>
  <c r="M25" i="6" s="1"/>
  <c r="N24" i="6"/>
  <c r="L24" i="6"/>
  <c r="K24" i="6"/>
  <c r="E24" i="6"/>
  <c r="M24" i="6" s="1"/>
  <c r="N23" i="6"/>
  <c r="L23" i="6"/>
  <c r="K23" i="6"/>
  <c r="E23" i="6"/>
  <c r="M23" i="6" s="1"/>
  <c r="N22" i="6"/>
  <c r="L22" i="6"/>
  <c r="K22" i="6"/>
  <c r="E22" i="6"/>
  <c r="M22" i="6" s="1"/>
  <c r="N21" i="6"/>
  <c r="L21" i="6"/>
  <c r="K21" i="6"/>
  <c r="E21" i="6"/>
  <c r="M21" i="6" s="1"/>
  <c r="N20" i="6"/>
  <c r="L20" i="6"/>
  <c r="K20" i="6"/>
  <c r="E20" i="6"/>
  <c r="M20" i="6" s="1"/>
  <c r="N19" i="6"/>
  <c r="L19" i="6"/>
  <c r="K19" i="6"/>
  <c r="E19" i="6"/>
  <c r="M19" i="6" s="1"/>
  <c r="N18" i="6"/>
  <c r="L18" i="6"/>
  <c r="K18" i="6"/>
  <c r="E18" i="6"/>
  <c r="M18" i="6" s="1"/>
  <c r="N17" i="6"/>
  <c r="L17" i="6"/>
  <c r="K17" i="6"/>
  <c r="E17" i="6"/>
  <c r="M17" i="6" s="1"/>
  <c r="N16" i="6"/>
  <c r="L16" i="6"/>
  <c r="K16" i="6"/>
  <c r="E16" i="6"/>
  <c r="M16" i="6" s="1"/>
  <c r="N15" i="6"/>
  <c r="L15" i="6"/>
  <c r="K15" i="6"/>
  <c r="E15" i="6"/>
  <c r="M15" i="6" s="1"/>
  <c r="N14" i="6"/>
  <c r="L14" i="6"/>
  <c r="K14" i="6"/>
  <c r="E14" i="6"/>
  <c r="M14" i="6" s="1"/>
  <c r="N13" i="6"/>
  <c r="L13" i="6"/>
  <c r="K13" i="6"/>
  <c r="E13" i="6"/>
  <c r="M13" i="6" s="1"/>
  <c r="N12" i="6"/>
  <c r="L12" i="6"/>
  <c r="K12" i="6"/>
  <c r="E12" i="6"/>
  <c r="M12" i="6" s="1"/>
  <c r="K220" i="6" l="1"/>
  <c r="P9" i="6" s="1"/>
  <c r="L220" i="6"/>
  <c r="Q9" i="6" s="1"/>
  <c r="A249" i="1" l="1"/>
  <c r="A103" i="1"/>
  <c r="T3" i="1" l="1"/>
  <c r="I165" i="1"/>
  <c r="I135" i="1"/>
  <c r="I129" i="1"/>
  <c r="I126" i="1"/>
  <c r="I123" i="1"/>
  <c r="I120" i="1"/>
  <c r="I87" i="1"/>
  <c r="I90" i="1"/>
  <c r="I89" i="1"/>
  <c r="I86" i="1"/>
  <c r="I81" i="1"/>
  <c r="I77" i="1"/>
  <c r="I63" i="1"/>
  <c r="I61" i="1"/>
  <c r="I59" i="1"/>
  <c r="I33" i="1"/>
  <c r="I27" i="1"/>
  <c r="I18" i="1"/>
  <c r="I23" i="1"/>
  <c r="I26" i="1"/>
  <c r="I29" i="1"/>
  <c r="I32" i="1"/>
  <c r="I14" i="1"/>
  <c r="I16" i="1"/>
  <c r="I19" i="1"/>
  <c r="I21" i="1"/>
  <c r="I24" i="1"/>
  <c r="I30" i="1"/>
  <c r="I60" i="1"/>
  <c r="I62" i="1"/>
  <c r="I64" i="1"/>
  <c r="I73" i="1"/>
  <c r="H55" i="1"/>
  <c r="I55" i="1" s="1"/>
  <c r="I84" i="1"/>
  <c r="I88" i="1"/>
  <c r="I92" i="1"/>
  <c r="I91" i="1"/>
  <c r="I122" i="1"/>
  <c r="I128" i="1"/>
  <c r="I131" i="1"/>
  <c r="I134" i="1"/>
  <c r="I163" i="1"/>
  <c r="I164" i="1"/>
  <c r="I166" i="1"/>
  <c r="I170" i="1"/>
  <c r="I172" i="1"/>
  <c r="I173" i="1"/>
  <c r="I174" i="1"/>
  <c r="I93" i="1"/>
  <c r="I132" i="1"/>
  <c r="I169" i="1"/>
  <c r="I82" i="1" l="1"/>
  <c r="U3" i="1"/>
  <c r="I119" i="1"/>
  <c r="I67" i="1"/>
  <c r="I125" i="1"/>
  <c r="I56" i="1"/>
  <c r="I66" i="1"/>
  <c r="I58" i="1"/>
  <c r="I74" i="1"/>
  <c r="I78" i="1"/>
  <c r="K183" i="1" l="1"/>
  <c r="J183" i="1"/>
  <c r="K177" i="1"/>
  <c r="J176" i="1"/>
  <c r="J148" i="1"/>
  <c r="J177" i="1"/>
  <c r="K148" i="1"/>
  <c r="K176" i="1"/>
  <c r="J178" i="1"/>
  <c r="K178" i="1"/>
  <c r="J85" i="1"/>
  <c r="K85" i="1"/>
  <c r="J273" i="1"/>
  <c r="K293" i="1"/>
  <c r="K275" i="1"/>
  <c r="J275" i="1"/>
  <c r="K264" i="1"/>
  <c r="K277" i="1"/>
  <c r="J277" i="1"/>
  <c r="J296" i="1"/>
  <c r="J258" i="1"/>
  <c r="K295" i="1"/>
  <c r="J272" i="1"/>
  <c r="J282" i="1"/>
  <c r="J284" i="1"/>
  <c r="J293" i="1"/>
  <c r="J291" i="1"/>
  <c r="K279" i="1"/>
  <c r="K272" i="1"/>
  <c r="K257" i="1"/>
  <c r="J260" i="1"/>
  <c r="K274" i="1"/>
  <c r="J285" i="1"/>
  <c r="J263" i="1"/>
  <c r="K296" i="1"/>
  <c r="J292" i="1"/>
  <c r="J287" i="1"/>
  <c r="K287" i="1"/>
  <c r="J265" i="1"/>
  <c r="J268" i="1"/>
  <c r="K280" i="1"/>
  <c r="J256" i="1"/>
  <c r="J294" i="1"/>
  <c r="J261" i="1"/>
  <c r="J279" i="1"/>
  <c r="K263" i="1"/>
  <c r="K285" i="1"/>
  <c r="J274" i="1"/>
  <c r="K270" i="1"/>
  <c r="K294" i="1"/>
  <c r="K261" i="1"/>
  <c r="K286" i="1"/>
  <c r="K290" i="1"/>
  <c r="J295" i="1"/>
  <c r="J270" i="1"/>
  <c r="J257" i="1"/>
  <c r="K288" i="1"/>
  <c r="J271" i="1"/>
  <c r="K266" i="1"/>
  <c r="J276" i="1"/>
  <c r="K269" i="1"/>
  <c r="J262" i="1"/>
  <c r="J283" i="1"/>
  <c r="J269" i="1"/>
  <c r="J288" i="1"/>
  <c r="J278" i="1"/>
  <c r="J264" i="1"/>
  <c r="J290" i="1"/>
  <c r="J289" i="1"/>
  <c r="J259" i="1"/>
  <c r="K258" i="1"/>
  <c r="K282" i="1"/>
  <c r="K278" i="1"/>
  <c r="J267" i="1"/>
  <c r="J281" i="1"/>
  <c r="J286" i="1"/>
  <c r="J280" i="1"/>
  <c r="J266" i="1"/>
  <c r="K273" i="1"/>
  <c r="K281" i="1"/>
  <c r="K284" i="1"/>
  <c r="K259" i="1"/>
  <c r="K289" i="1"/>
  <c r="K283" i="1"/>
  <c r="K267" i="1"/>
  <c r="K256" i="1"/>
  <c r="K276" i="1"/>
  <c r="K265" i="1"/>
  <c r="K260" i="1"/>
  <c r="K262" i="1"/>
  <c r="K292" i="1"/>
  <c r="K268" i="1"/>
  <c r="K291" i="1"/>
  <c r="K271" i="1"/>
  <c r="J222" i="1"/>
  <c r="K211" i="1"/>
  <c r="K233" i="1"/>
  <c r="J223" i="1"/>
  <c r="J210" i="1"/>
  <c r="J231" i="1"/>
  <c r="J242" i="1"/>
  <c r="J215" i="1"/>
  <c r="J209" i="1"/>
  <c r="J219" i="1"/>
  <c r="J237" i="1"/>
  <c r="J207" i="1"/>
  <c r="K228" i="1"/>
  <c r="J213" i="1"/>
  <c r="J236" i="1"/>
  <c r="K209" i="1"/>
  <c r="J227" i="1"/>
  <c r="J206" i="1"/>
  <c r="J239" i="1"/>
  <c r="J241" i="1"/>
  <c r="K225" i="1"/>
  <c r="J214" i="1"/>
  <c r="J235" i="1"/>
  <c r="J212" i="1"/>
  <c r="J217" i="1"/>
  <c r="J220" i="1"/>
  <c r="J208" i="1"/>
  <c r="J205" i="1"/>
  <c r="K217" i="1"/>
  <c r="J234" i="1"/>
  <c r="J224" i="1"/>
  <c r="J230" i="1"/>
  <c r="K220" i="1"/>
  <c r="J228" i="1"/>
  <c r="J226" i="1"/>
  <c r="J232" i="1"/>
  <c r="K236" i="1"/>
  <c r="J211" i="1"/>
  <c r="K222" i="1"/>
  <c r="J238" i="1"/>
  <c r="J229" i="1"/>
  <c r="K241" i="1"/>
  <c r="J216" i="1"/>
  <c r="J221" i="1"/>
  <c r="J233" i="1"/>
  <c r="J218" i="1"/>
  <c r="J240" i="1"/>
  <c r="J225" i="1"/>
  <c r="K215" i="1"/>
  <c r="K221" i="1"/>
  <c r="K235" i="1"/>
  <c r="K223" i="1"/>
  <c r="K227" i="1"/>
  <c r="K240" i="1"/>
  <c r="K210" i="1"/>
  <c r="K205" i="1"/>
  <c r="K238" i="1"/>
  <c r="K226" i="1"/>
  <c r="K239" i="1"/>
  <c r="K216" i="1"/>
  <c r="K230" i="1"/>
  <c r="K232" i="1"/>
  <c r="K231" i="1"/>
  <c r="K237" i="1"/>
  <c r="K242" i="1"/>
  <c r="K214" i="1"/>
  <c r="K218" i="1"/>
  <c r="K213" i="1"/>
  <c r="K219" i="1"/>
  <c r="K224" i="1"/>
  <c r="K234" i="1"/>
  <c r="K212" i="1"/>
  <c r="K206" i="1"/>
  <c r="K208" i="1"/>
  <c r="K207" i="1"/>
  <c r="K229" i="1"/>
  <c r="J197" i="1"/>
  <c r="K190" i="1"/>
  <c r="J191" i="1"/>
  <c r="J188" i="1"/>
  <c r="K181" i="1"/>
  <c r="J181" i="1"/>
  <c r="J196" i="1"/>
  <c r="J180" i="1"/>
  <c r="K202" i="1"/>
  <c r="J185" i="1"/>
  <c r="J194" i="1"/>
  <c r="K185" i="1"/>
  <c r="K193" i="1"/>
  <c r="J193" i="1"/>
  <c r="J200" i="1"/>
  <c r="J202" i="1"/>
  <c r="J184" i="1"/>
  <c r="K194" i="1"/>
  <c r="J195" i="1"/>
  <c r="J192" i="1"/>
  <c r="K189" i="1"/>
  <c r="J186" i="1"/>
  <c r="J203" i="1"/>
  <c r="J189" i="1"/>
  <c r="J182" i="1"/>
  <c r="J190" i="1"/>
  <c r="J199" i="1"/>
  <c r="J201" i="1"/>
  <c r="J198" i="1"/>
  <c r="K197" i="1"/>
  <c r="J179" i="1"/>
  <c r="J187" i="1"/>
  <c r="K201" i="1"/>
  <c r="K180" i="1"/>
  <c r="K188" i="1"/>
  <c r="K195" i="1"/>
  <c r="K198" i="1"/>
  <c r="K196" i="1"/>
  <c r="K199" i="1"/>
  <c r="K182" i="1"/>
  <c r="K179" i="1"/>
  <c r="K187" i="1"/>
  <c r="K200" i="1"/>
  <c r="K186" i="1"/>
  <c r="K191" i="1"/>
  <c r="K203" i="1"/>
  <c r="K184" i="1"/>
  <c r="K192" i="1"/>
  <c r="J171" i="1"/>
  <c r="J168" i="1"/>
  <c r="K167" i="1"/>
  <c r="J167" i="1"/>
  <c r="K168" i="1"/>
  <c r="K171" i="1"/>
  <c r="J154" i="1"/>
  <c r="J149" i="1"/>
  <c r="J161" i="1"/>
  <c r="J157" i="1"/>
  <c r="J160" i="1"/>
  <c r="J153" i="1"/>
  <c r="J158" i="1"/>
  <c r="J152" i="1"/>
  <c r="K155" i="1"/>
  <c r="J156" i="1"/>
  <c r="K161" i="1"/>
  <c r="J155" i="1"/>
  <c r="J150" i="1"/>
  <c r="K153" i="1"/>
  <c r="J151" i="1"/>
  <c r="J159" i="1"/>
  <c r="K159" i="1"/>
  <c r="K150" i="1"/>
  <c r="K157" i="1"/>
  <c r="K149" i="1"/>
  <c r="K152" i="1"/>
  <c r="K156" i="1"/>
  <c r="K151" i="1"/>
  <c r="K158" i="1"/>
  <c r="K160" i="1"/>
  <c r="K154" i="1"/>
  <c r="J142" i="1"/>
  <c r="J143" i="1"/>
  <c r="J141" i="1"/>
  <c r="K141" i="1"/>
  <c r="K142" i="1"/>
  <c r="K143" i="1"/>
  <c r="K139" i="1"/>
  <c r="J140" i="1"/>
  <c r="J139" i="1"/>
  <c r="K140" i="1"/>
  <c r="J137" i="1"/>
  <c r="J138" i="1"/>
  <c r="K137" i="1"/>
  <c r="K138" i="1"/>
  <c r="J136" i="1"/>
  <c r="K136" i="1"/>
  <c r="J133" i="1"/>
  <c r="K133" i="1"/>
  <c r="J130" i="1"/>
  <c r="K130" i="1"/>
  <c r="J127" i="1"/>
  <c r="K127" i="1"/>
  <c r="J124" i="1"/>
  <c r="K124" i="1"/>
  <c r="J121" i="1"/>
  <c r="K121" i="1"/>
  <c r="J117" i="1"/>
  <c r="J118" i="1"/>
  <c r="K118" i="1"/>
  <c r="K117" i="1"/>
  <c r="J116" i="1"/>
  <c r="K116" i="1"/>
  <c r="J113" i="1"/>
  <c r="K113" i="1"/>
  <c r="J109" i="1"/>
  <c r="K109" i="1"/>
  <c r="J110" i="1"/>
  <c r="J114" i="1"/>
  <c r="K110" i="1"/>
  <c r="J111" i="1"/>
  <c r="J112" i="1"/>
  <c r="K111" i="1"/>
  <c r="J115" i="1"/>
  <c r="K112" i="1"/>
  <c r="K115" i="1"/>
  <c r="K114" i="1"/>
  <c r="J75" i="1"/>
  <c r="K75" i="1"/>
  <c r="J65" i="1"/>
  <c r="K65" i="1"/>
  <c r="J51" i="1"/>
  <c r="J53" i="1"/>
  <c r="J52" i="1"/>
  <c r="J50" i="1"/>
  <c r="J54" i="1"/>
  <c r="K52" i="1"/>
  <c r="K50" i="1"/>
  <c r="K51" i="1"/>
  <c r="K53" i="1"/>
  <c r="K54" i="1"/>
  <c r="J41" i="1"/>
  <c r="J36" i="1"/>
  <c r="J46" i="1"/>
  <c r="J38" i="1"/>
  <c r="K36" i="1"/>
  <c r="J45" i="1"/>
  <c r="J42" i="1"/>
  <c r="K38" i="1"/>
  <c r="K34" i="1"/>
  <c r="J35" i="1"/>
  <c r="K43" i="1"/>
  <c r="J44" i="1"/>
  <c r="J43" i="1"/>
  <c r="J34" i="1"/>
  <c r="J47" i="1"/>
  <c r="K42" i="1"/>
  <c r="J40" i="1"/>
  <c r="J39" i="1"/>
  <c r="J37" i="1"/>
  <c r="K45" i="1"/>
  <c r="K37" i="1"/>
  <c r="K35" i="1"/>
  <c r="K46" i="1"/>
  <c r="K41" i="1"/>
  <c r="K44" i="1"/>
  <c r="K47" i="1"/>
  <c r="K40" i="1"/>
  <c r="K39" i="1"/>
  <c r="J31" i="1"/>
  <c r="K31" i="1"/>
  <c r="J28" i="1"/>
  <c r="K28" i="1"/>
  <c r="J25" i="1"/>
  <c r="K25" i="1"/>
  <c r="K22" i="1"/>
  <c r="J22" i="1"/>
  <c r="J20" i="1"/>
  <c r="K20" i="1"/>
  <c r="J17" i="1"/>
  <c r="K17" i="1"/>
  <c r="K310" i="1"/>
  <c r="J15" i="1"/>
  <c r="K15" i="1"/>
  <c r="K87" i="1"/>
  <c r="J29" i="1"/>
  <c r="K173" i="1"/>
  <c r="K84" i="1"/>
  <c r="J58" i="1"/>
  <c r="K332" i="1"/>
  <c r="J74" i="1"/>
  <c r="J120" i="1"/>
  <c r="J332" i="1"/>
  <c r="K73" i="1"/>
  <c r="J169" i="1"/>
  <c r="K128" i="1"/>
  <c r="K119" i="1"/>
  <c r="K59" i="1"/>
  <c r="J89" i="1"/>
  <c r="K58" i="1"/>
  <c r="J77" i="1"/>
  <c r="K27" i="1"/>
  <c r="J61" i="1"/>
  <c r="K132" i="1"/>
  <c r="J329" i="1"/>
  <c r="J33" i="1"/>
  <c r="K81" i="1"/>
  <c r="K26" i="1"/>
  <c r="K74" i="1"/>
  <c r="J63" i="1"/>
  <c r="J331" i="1"/>
  <c r="K329" i="1"/>
  <c r="K33" i="1"/>
  <c r="J16" i="1"/>
  <c r="J128" i="1"/>
  <c r="J24" i="1"/>
  <c r="K62" i="1"/>
  <c r="K126" i="1"/>
  <c r="J119" i="1"/>
  <c r="J125" i="1"/>
  <c r="J91" i="1"/>
  <c r="K135" i="1"/>
  <c r="K56" i="1"/>
  <c r="K330" i="1"/>
  <c r="J92" i="1"/>
  <c r="K122" i="1"/>
  <c r="J122" i="1"/>
  <c r="J90" i="1"/>
  <c r="J330" i="1"/>
  <c r="J23" i="1"/>
  <c r="K93" i="1"/>
  <c r="K23" i="1"/>
  <c r="J86" i="1"/>
  <c r="K24" i="1"/>
  <c r="K326" i="1"/>
  <c r="J67" i="1"/>
  <c r="K134" i="1"/>
  <c r="J88" i="1"/>
  <c r="K64" i="1"/>
  <c r="K89" i="1"/>
  <c r="J131" i="1"/>
  <c r="J172" i="1"/>
  <c r="K120" i="1"/>
  <c r="K18" i="1"/>
  <c r="K129" i="1"/>
  <c r="K86" i="1"/>
  <c r="K14" i="1"/>
  <c r="K61" i="1"/>
  <c r="J82" i="1"/>
  <c r="K78" i="1"/>
  <c r="K19" i="1"/>
  <c r="K82" i="1"/>
  <c r="K172" i="1"/>
  <c r="J73" i="1"/>
  <c r="J81" i="1"/>
  <c r="J132" i="1"/>
  <c r="K169" i="1"/>
  <c r="K174" i="1"/>
  <c r="K77" i="1"/>
  <c r="J55" i="1"/>
  <c r="K29" i="1"/>
  <c r="J129" i="1"/>
  <c r="J62" i="1"/>
  <c r="J326" i="1"/>
  <c r="J174" i="1"/>
  <c r="J18" i="1"/>
  <c r="J93" i="1"/>
  <c r="K32" i="1"/>
  <c r="J87" i="1"/>
  <c r="J14" i="1"/>
  <c r="J32" i="1"/>
  <c r="J165" i="1"/>
  <c r="J333" i="1"/>
  <c r="J328" i="1"/>
  <c r="K63" i="1"/>
  <c r="K331" i="1"/>
  <c r="K163" i="1"/>
  <c r="J78" i="1"/>
  <c r="K328" i="1"/>
  <c r="K125" i="1"/>
  <c r="K166" i="1"/>
  <c r="J173" i="1"/>
  <c r="K88" i="1"/>
  <c r="K91" i="1"/>
  <c r="J30" i="1"/>
  <c r="J163" i="1"/>
  <c r="K67" i="1"/>
  <c r="J59" i="1"/>
  <c r="J170" i="1"/>
  <c r="J56" i="1"/>
  <c r="J134" i="1"/>
  <c r="J123" i="1"/>
  <c r="J60" i="1"/>
  <c r="J66" i="1"/>
  <c r="K66" i="1"/>
  <c r="K165" i="1"/>
  <c r="K30" i="1"/>
  <c r="J166" i="1"/>
  <c r="J21" i="1"/>
  <c r="K164" i="1"/>
  <c r="K131" i="1"/>
  <c r="J64" i="1"/>
  <c r="K92" i="1"/>
  <c r="K60" i="1"/>
  <c r="J26" i="1"/>
  <c r="J27" i="1"/>
  <c r="K333" i="1"/>
  <c r="J135" i="1"/>
  <c r="J126" i="1"/>
  <c r="K123" i="1"/>
  <c r="J310" i="1"/>
  <c r="K55" i="1"/>
  <c r="K16" i="1"/>
  <c r="J19" i="1"/>
  <c r="K21" i="1"/>
  <c r="K170" i="1"/>
  <c r="J68" i="1"/>
  <c r="J84" i="1"/>
  <c r="K90" i="1"/>
  <c r="J164" i="1"/>
  <c r="I68" i="1"/>
  <c r="K68" i="1" s="1"/>
  <c r="I76" i="1"/>
  <c r="K76" i="1" s="1"/>
  <c r="J76" i="1"/>
  <c r="J79" i="1"/>
  <c r="I79" i="1"/>
  <c r="K79" i="1" s="1"/>
  <c r="I69" i="1" l="1"/>
  <c r="K69" i="1" s="1"/>
  <c r="J69" i="1"/>
  <c r="I80" i="1"/>
  <c r="K80" i="1" s="1"/>
  <c r="J80" i="1"/>
  <c r="I70" i="1" l="1"/>
  <c r="K70" i="1" s="1"/>
  <c r="J70" i="1"/>
  <c r="J71" i="1" l="1"/>
  <c r="I71" i="1"/>
  <c r="K71" i="1" s="1"/>
  <c r="I72" i="1" l="1"/>
  <c r="K72" i="1" s="1"/>
  <c r="J72" i="1"/>
  <c r="G318" i="1" l="1"/>
  <c r="K318" i="1"/>
  <c r="G317" i="1"/>
  <c r="K317" i="1"/>
  <c r="G324" i="1"/>
  <c r="K324" i="1"/>
  <c r="G316" i="1"/>
  <c r="K316" i="1"/>
  <c r="G325" i="1"/>
  <c r="K325" i="1"/>
  <c r="G323" i="1"/>
  <c r="K323" i="1"/>
  <c r="G315" i="1"/>
  <c r="K315" i="1"/>
  <c r="G322" i="1"/>
  <c r="K322" i="1"/>
  <c r="G314" i="1"/>
  <c r="K314" i="1"/>
  <c r="G321" i="1"/>
  <c r="K321" i="1"/>
  <c r="G313" i="1"/>
  <c r="K313" i="1"/>
  <c r="G320" i="1"/>
  <c r="K320" i="1"/>
  <c r="G312" i="1"/>
  <c r="K312" i="1"/>
  <c r="G319" i="1"/>
  <c r="K319" i="1"/>
  <c r="G311" i="1"/>
  <c r="K311" i="1"/>
  <c r="J320" i="1" l="1"/>
  <c r="J322" i="1"/>
  <c r="J317" i="1"/>
  <c r="J325" i="1"/>
  <c r="J318" i="1"/>
  <c r="J316" i="1"/>
  <c r="J311" i="1"/>
  <c r="J324" i="1"/>
  <c r="J321" i="1"/>
  <c r="J312" i="1"/>
  <c r="J314" i="1"/>
  <c r="J319" i="1"/>
  <c r="J315" i="1"/>
  <c r="J323" i="1"/>
  <c r="J313" i="1"/>
  <c r="K300" i="1"/>
  <c r="J300" i="1" l="1"/>
  <c r="G301" i="1"/>
  <c r="J301" i="1" s="1"/>
  <c r="K301" i="1"/>
  <c r="G302" i="1"/>
  <c r="J302" i="1" s="1"/>
  <c r="K302" i="1" l="1"/>
  <c r="G303" i="1"/>
  <c r="J303" i="1" s="1"/>
  <c r="K303" i="1" l="1"/>
  <c r="G304" i="1"/>
  <c r="J304" i="1" s="1"/>
  <c r="K304" i="1"/>
  <c r="G305" i="1"/>
  <c r="J305" i="1" s="1"/>
  <c r="K305" i="1" l="1"/>
  <c r="G306" i="1"/>
  <c r="J306" i="1" s="1"/>
  <c r="K306" i="1"/>
  <c r="G307" i="1"/>
  <c r="J307" i="1" s="1"/>
  <c r="K307" i="1"/>
  <c r="K308" i="1"/>
  <c r="G308" i="1" l="1"/>
  <c r="J308" i="1" s="1"/>
</calcChain>
</file>

<file path=xl/sharedStrings.xml><?xml version="1.0" encoding="utf-8"?>
<sst xmlns="http://schemas.openxmlformats.org/spreadsheetml/2006/main" count="2279" uniqueCount="1044">
  <si>
    <t>Discount %</t>
  </si>
  <si>
    <t>Page 1</t>
  </si>
  <si>
    <t>Discounted Pricing</t>
  </si>
  <si>
    <t>Part #</t>
  </si>
  <si>
    <t>Product</t>
  </si>
  <si>
    <t>OD</t>
  </si>
  <si>
    <t>PER</t>
  </si>
  <si>
    <t>MOQ</t>
  </si>
  <si>
    <t xml:space="preserve">PC </t>
  </si>
  <si>
    <t>Box WT</t>
  </si>
  <si>
    <t>UPC</t>
  </si>
  <si>
    <t>Description</t>
  </si>
  <si>
    <t>FT</t>
  </si>
  <si>
    <t>PC</t>
  </si>
  <si>
    <t>QTY</t>
  </si>
  <si>
    <t>Wt</t>
  </si>
  <si>
    <t>(LBS)</t>
  </si>
  <si>
    <t>CODE</t>
  </si>
  <si>
    <t>000123</t>
  </si>
  <si>
    <t>1/2 K X 10 TPC</t>
  </si>
  <si>
    <t>065524001230</t>
  </si>
  <si>
    <t>000125</t>
  </si>
  <si>
    <t>3/4 K X 10 TPC</t>
  </si>
  <si>
    <t>065524001254</t>
  </si>
  <si>
    <t>000126</t>
  </si>
  <si>
    <t>1 K X 10 TPC</t>
  </si>
  <si>
    <t>065524001261</t>
  </si>
  <si>
    <t>000127</t>
  </si>
  <si>
    <t>1-1/4 K X 10 TPC</t>
  </si>
  <si>
    <t>065524001278</t>
  </si>
  <si>
    <t>000128</t>
  </si>
  <si>
    <t>1-1/2 K X 10 TPC</t>
  </si>
  <si>
    <t>065524001285</t>
  </si>
  <si>
    <t>000129</t>
  </si>
  <si>
    <t>2 K X 10 TPC</t>
  </si>
  <si>
    <t>065524001292</t>
  </si>
  <si>
    <t>000130</t>
  </si>
  <si>
    <t>2-1/2 K X 10 TPC</t>
  </si>
  <si>
    <t>065524001308</t>
  </si>
  <si>
    <t>000131</t>
  </si>
  <si>
    <t>3 K X 10 TPC</t>
  </si>
  <si>
    <t>065524001315</t>
  </si>
  <si>
    <t>000133</t>
  </si>
  <si>
    <t>4 K X 10 TPC</t>
  </si>
  <si>
    <t>065524001339</t>
  </si>
  <si>
    <t>000181</t>
  </si>
  <si>
    <t>1/4 K X 12 TPC</t>
  </si>
  <si>
    <t>065524001810</t>
  </si>
  <si>
    <t>000182</t>
  </si>
  <si>
    <t>3/8 K X 12 TPC</t>
  </si>
  <si>
    <t>065524001827</t>
  </si>
  <si>
    <t>000183</t>
  </si>
  <si>
    <t>1/2 K X 12 TPC</t>
  </si>
  <si>
    <t>065524001834</t>
  </si>
  <si>
    <t>000184</t>
  </si>
  <si>
    <t>5/8 K X 12 TPC</t>
  </si>
  <si>
    <t>065524001841</t>
  </si>
  <si>
    <t>000185</t>
  </si>
  <si>
    <t>3/4 K X 12 TPC</t>
  </si>
  <si>
    <t>065524001858</t>
  </si>
  <si>
    <t>000186</t>
  </si>
  <si>
    <t>1 K X 12 TPC</t>
  </si>
  <si>
    <t>065524001865</t>
  </si>
  <si>
    <t>000187</t>
  </si>
  <si>
    <t>1-1/4 K X 12 TPC</t>
  </si>
  <si>
    <t>065524001872</t>
  </si>
  <si>
    <t>000188</t>
  </si>
  <si>
    <t>1-1/2 K X 12 TPC</t>
  </si>
  <si>
    <t>065524001889</t>
  </si>
  <si>
    <t>000189</t>
  </si>
  <si>
    <t>2 K X 12 TPC</t>
  </si>
  <si>
    <t>065524001896</t>
  </si>
  <si>
    <t>000190</t>
  </si>
  <si>
    <t>2-1/2 K X 12 TPC</t>
  </si>
  <si>
    <t>065524001902</t>
  </si>
  <si>
    <t>000191</t>
  </si>
  <si>
    <t>3 K X 12 TPC</t>
  </si>
  <si>
    <t>065524001919</t>
  </si>
  <si>
    <t>000192</t>
  </si>
  <si>
    <t>3-1/2 K X 12 TPC</t>
  </si>
  <si>
    <t>065524001926</t>
  </si>
  <si>
    <t>000193</t>
  </si>
  <si>
    <t>4 K X 12 TPC</t>
  </si>
  <si>
    <t>065524001933</t>
  </si>
  <si>
    <t>000211</t>
  </si>
  <si>
    <t>1/4 K X 66 SOFT TPC</t>
  </si>
  <si>
    <t>065524022114</t>
  </si>
  <si>
    <t>000261</t>
  </si>
  <si>
    <t>1/4 K X 100 SOFT TPC</t>
  </si>
  <si>
    <t>065524002619</t>
  </si>
  <si>
    <t>000212</t>
  </si>
  <si>
    <t>3/8 K X 66 SOFT TPC</t>
  </si>
  <si>
    <t>065524002121</t>
  </si>
  <si>
    <t>000262</t>
  </si>
  <si>
    <t>3/8 K X 100 SOFT TPC</t>
  </si>
  <si>
    <t>065524002626</t>
  </si>
  <si>
    <t>000213</t>
  </si>
  <si>
    <t>1/2 K X 66 SOFT TPC</t>
  </si>
  <si>
    <t>065524002138</t>
  </si>
  <si>
    <t>000263</t>
  </si>
  <si>
    <t>1/2 K X 100 SOFT TPC</t>
  </si>
  <si>
    <t>065524002633</t>
  </si>
  <si>
    <t>000214</t>
  </si>
  <si>
    <t>5/8 K X 66 SOFT TPC</t>
  </si>
  <si>
    <t>065524002145</t>
  </si>
  <si>
    <t>000235</t>
  </si>
  <si>
    <t>3/4 K X 40 SOFT TPC</t>
  </si>
  <si>
    <t>065524002350</t>
  </si>
  <si>
    <t>000296</t>
  </si>
  <si>
    <t>3/4 K X 50 SOFT TPC</t>
  </si>
  <si>
    <t>065524002960</t>
  </si>
  <si>
    <t>000297</t>
  </si>
  <si>
    <t>3/4 K X 55 SOFT TPC</t>
  </si>
  <si>
    <t>065524002978</t>
  </si>
  <si>
    <t>000285</t>
  </si>
  <si>
    <t>3/4 K X 60 SOFT TPC</t>
  </si>
  <si>
    <t>065524002855</t>
  </si>
  <si>
    <t>000215</t>
  </si>
  <si>
    <t>3/4 K X 66 SOFT TPC</t>
  </si>
  <si>
    <t>065524002152</t>
  </si>
  <si>
    <t>000295</t>
  </si>
  <si>
    <t>3/4 K X 69 SOFT TPC</t>
  </si>
  <si>
    <t>065524002954</t>
  </si>
  <si>
    <t>000265</t>
  </si>
  <si>
    <t>3/4 K X 100 SOFT TPC</t>
  </si>
  <si>
    <t>065524002657</t>
  </si>
  <si>
    <t>000276</t>
  </si>
  <si>
    <t>3/4 K X 50 SOFT TPC INDIVIDUAL</t>
  </si>
  <si>
    <t>065524002763</t>
  </si>
  <si>
    <t>000277</t>
  </si>
  <si>
    <t>3/4 K X 55 SOFT TPC INDIVIDUAL</t>
  </si>
  <si>
    <t>065524002770</t>
  </si>
  <si>
    <t>000274</t>
  </si>
  <si>
    <t>3/4 K X 60 SOFT TPC INDIVIDUAL</t>
  </si>
  <si>
    <t>065524002749</t>
  </si>
  <si>
    <t>000225</t>
  </si>
  <si>
    <t>3/4 K X 66 SOFT TPC INDIVIDUAL</t>
  </si>
  <si>
    <t>065524002251</t>
  </si>
  <si>
    <t>000275</t>
  </si>
  <si>
    <t>3/4 K X 69 SOFT TPC INDIVIDUAL</t>
  </si>
  <si>
    <t>065524002756</t>
  </si>
  <si>
    <t>000286</t>
  </si>
  <si>
    <t>1 K X 60 SOFT TPC</t>
  </si>
  <si>
    <t>065524002862</t>
  </si>
  <si>
    <t>000216</t>
  </si>
  <si>
    <t>1 K X 66 SOFT TPC</t>
  </si>
  <si>
    <t>065524002169</t>
  </si>
  <si>
    <t>000266</t>
  </si>
  <si>
    <t>1 K X 100 SOFT TPC</t>
  </si>
  <si>
    <t>065524002664</t>
  </si>
  <si>
    <t>000217</t>
  </si>
  <si>
    <t>1-1/4 K X 66 SOFT TPC</t>
  </si>
  <si>
    <t>065524002176</t>
  </si>
  <si>
    <t>000118</t>
  </si>
  <si>
    <t>1-1/2 K X 20 SOFT TPC</t>
  </si>
  <si>
    <t>065524001186</t>
  </si>
  <si>
    <t>000288</t>
  </si>
  <si>
    <t>1 1/2 K X 60 SOFT TPC</t>
  </si>
  <si>
    <t>065524002886</t>
  </si>
  <si>
    <t>000218</t>
  </si>
  <si>
    <t>1-1/2 K X 66 SOFT TPC</t>
  </si>
  <si>
    <t>065524002183</t>
  </si>
  <si>
    <t>000268</t>
  </si>
  <si>
    <t>1 1/2 K X 100 SOFT TPC</t>
  </si>
  <si>
    <t>065524002688</t>
  </si>
  <si>
    <t>000119</t>
  </si>
  <si>
    <t>2 K X 20 SOFT TPC</t>
  </si>
  <si>
    <t>065524001193</t>
  </si>
  <si>
    <t>000239</t>
  </si>
  <si>
    <t>2 K X 40 SOFT TPC</t>
  </si>
  <si>
    <t>065524002398</t>
  </si>
  <si>
    <t>000299</t>
  </si>
  <si>
    <t>2 K X 60 SOFT TPC</t>
  </si>
  <si>
    <t>065524002992</t>
  </si>
  <si>
    <t>001027</t>
  </si>
  <si>
    <t>1-1/4 DWV X 12 TPC</t>
  </si>
  <si>
    <t>065524010270</t>
  </si>
  <si>
    <t>001028</t>
  </si>
  <si>
    <t>1-1/2 DWV X 12 TPC</t>
  </si>
  <si>
    <t>065524010287</t>
  </si>
  <si>
    <t>001029</t>
  </si>
  <si>
    <t>2 DWV X 12 TPC</t>
  </si>
  <si>
    <t>065524010294</t>
  </si>
  <si>
    <t>001031</t>
  </si>
  <si>
    <t>3 DWV X 12 TPC</t>
  </si>
  <si>
    <t>065524010317</t>
  </si>
  <si>
    <t>001033</t>
  </si>
  <si>
    <t>4 DWV X 12 TPC</t>
  </si>
  <si>
    <t>065524010331</t>
  </si>
  <si>
    <t>001068</t>
  </si>
  <si>
    <t>1-1/2 DWV X 20 TPC</t>
  </si>
  <si>
    <t>065524010683</t>
  </si>
  <si>
    <t>001069</t>
  </si>
  <si>
    <t>2 DWV X 20 TPC</t>
  </si>
  <si>
    <t>065524010690</t>
  </si>
  <si>
    <t>001071</t>
  </si>
  <si>
    <t>3 DWV X 20 TPC</t>
  </si>
  <si>
    <t>065524010713</t>
  </si>
  <si>
    <t>001073</t>
  </si>
  <si>
    <t>4 DWV X 20 TPC</t>
  </si>
  <si>
    <t>065524010737</t>
  </si>
  <si>
    <t>000301</t>
  </si>
  <si>
    <t>1/4 L X 12 TPC</t>
  </si>
  <si>
    <t>065524003012</t>
  </si>
  <si>
    <t>000302</t>
  </si>
  <si>
    <t>3/8 L X 12 TPC</t>
  </si>
  <si>
    <t>065524003029</t>
  </si>
  <si>
    <t>000387</t>
  </si>
  <si>
    <t>1/2 L X 3 TPC</t>
  </si>
  <si>
    <t>065524003876</t>
  </si>
  <si>
    <t>000396</t>
  </si>
  <si>
    <t>1/2 L X 6 10/BDL TPC</t>
  </si>
  <si>
    <t>065524003968</t>
  </si>
  <si>
    <t>000303</t>
  </si>
  <si>
    <t>1/2 L X 12 TPC</t>
  </si>
  <si>
    <t>065524003036</t>
  </si>
  <si>
    <t>000375</t>
  </si>
  <si>
    <t>1/2 L X 12 10/BDL TPC</t>
  </si>
  <si>
    <t>065524003753</t>
  </si>
  <si>
    <t>000343</t>
  </si>
  <si>
    <t>1/2 L X 20 TPC</t>
  </si>
  <si>
    <t>065524003432</t>
  </si>
  <si>
    <t>1010 Clarke Rd. London, ON CANADA N5Y 5S6</t>
  </si>
  <si>
    <t>P: 1.800.265.9271    F: 1.519.455.9271</t>
  </si>
  <si>
    <t>PAGE 2</t>
  </si>
  <si>
    <t>000304</t>
  </si>
  <si>
    <t>5/8 L X 12 TPC</t>
  </si>
  <si>
    <t>065524003043</t>
  </si>
  <si>
    <t>000389</t>
  </si>
  <si>
    <t>3/4 L X 3 TPC</t>
  </si>
  <si>
    <t>065524003890</t>
  </si>
  <si>
    <t>000397</t>
  </si>
  <si>
    <t>3/4 L X 6 10/BDL TPC</t>
  </si>
  <si>
    <t>065524003975</t>
  </si>
  <si>
    <t>000376</t>
  </si>
  <si>
    <t>3/4 L X 12 10/BDL TPC</t>
  </si>
  <si>
    <t>065524003760</t>
  </si>
  <si>
    <t>000305</t>
  </si>
  <si>
    <t>3/4 L X 12 TPC</t>
  </si>
  <si>
    <t>065524003050</t>
  </si>
  <si>
    <t>000345</t>
  </si>
  <si>
    <t>3/4 L X 20 TPC</t>
  </si>
  <si>
    <t>065524003456</t>
  </si>
  <si>
    <t>000306</t>
  </si>
  <si>
    <t>1 L X 12 TPC</t>
  </si>
  <si>
    <t>065524003067</t>
  </si>
  <si>
    <t>000346</t>
  </si>
  <si>
    <t>1 L X 20 TPC</t>
  </si>
  <si>
    <t>065524003463</t>
  </si>
  <si>
    <t>000307</t>
  </si>
  <si>
    <t>1-1/4 L X 12 TPC</t>
  </si>
  <si>
    <t>065524003074</t>
  </si>
  <si>
    <t>000347</t>
  </si>
  <si>
    <t>1-1/4 L X 20 TPC</t>
  </si>
  <si>
    <t>065524003470</t>
  </si>
  <si>
    <t>000308</t>
  </si>
  <si>
    <t>1-1/2 L X 12 TPC</t>
  </si>
  <si>
    <t>065524003081</t>
  </si>
  <si>
    <t>000348</t>
  </si>
  <si>
    <t>1-1/2 L X 20 TPC</t>
  </si>
  <si>
    <t>065524003487</t>
  </si>
  <si>
    <t>000309</t>
  </si>
  <si>
    <t>2 L X 12 TPC</t>
  </si>
  <si>
    <t>065524003098</t>
  </si>
  <si>
    <t>000349</t>
  </si>
  <si>
    <t>2 L X 20 TPC</t>
  </si>
  <si>
    <t>065524003494</t>
  </si>
  <si>
    <t>000310</t>
  </si>
  <si>
    <t>2-1/2 L X 12 TPC</t>
  </si>
  <si>
    <t>065524003104</t>
  </si>
  <si>
    <t>000350</t>
  </si>
  <si>
    <t>2-1/2 L X 20 TPC</t>
  </si>
  <si>
    <t>065524003500</t>
  </si>
  <si>
    <t>000311</t>
  </si>
  <si>
    <t>3 L X 12 TPC</t>
  </si>
  <si>
    <t>065524003111</t>
  </si>
  <si>
    <t>000351</t>
  </si>
  <si>
    <t>3 L X 20 TPC</t>
  </si>
  <si>
    <t>065524003517</t>
  </si>
  <si>
    <t>000312</t>
  </si>
  <si>
    <t>3-1/2 L X 12 TPC</t>
  </si>
  <si>
    <t>065524003128</t>
  </si>
  <si>
    <t>000352</t>
  </si>
  <si>
    <t>3-1/2 L X 20 TPC</t>
  </si>
  <si>
    <t>065524003524</t>
  </si>
  <si>
    <t>000313</t>
  </si>
  <si>
    <t>4 L X 12 TPC</t>
  </si>
  <si>
    <t>065524003135</t>
  </si>
  <si>
    <t>000353</t>
  </si>
  <si>
    <t>4 L X 20 TPC</t>
  </si>
  <si>
    <t>065524003531</t>
  </si>
  <si>
    <t>000511</t>
  </si>
  <si>
    <t>1/4 L X 60 SOFT TPC</t>
  </si>
  <si>
    <t>065524005115</t>
  </si>
  <si>
    <t>000512</t>
  </si>
  <si>
    <t>3/8 L X 60 SOFT TPC</t>
  </si>
  <si>
    <t>065524005122</t>
  </si>
  <si>
    <t>000513</t>
  </si>
  <si>
    <t>1/2 L X 60 SOFT TPC</t>
  </si>
  <si>
    <t>065524005139</t>
  </si>
  <si>
    <t>000533</t>
  </si>
  <si>
    <t>1/2 L X 30 SOFT TPC</t>
  </si>
  <si>
    <t>065524005337</t>
  </si>
  <si>
    <t>000515</t>
  </si>
  <si>
    <t>3/4 L X 60 SOFT TPC</t>
  </si>
  <si>
    <t>065524005153</t>
  </si>
  <si>
    <t>000535</t>
  </si>
  <si>
    <t>3/4 L X 30 SOFT TPC</t>
  </si>
  <si>
    <t>065524005351</t>
  </si>
  <si>
    <t>000516</t>
  </si>
  <si>
    <t>1 L X 60 SOFT TPC</t>
  </si>
  <si>
    <t>065524005160</t>
  </si>
  <si>
    <t>000517</t>
  </si>
  <si>
    <t>1-1/4 L X 60 SOFT TPC</t>
  </si>
  <si>
    <t>065524005177</t>
  </si>
  <si>
    <t>000518</t>
  </si>
  <si>
    <t>1-1/2 L X 60 SOFT TPC</t>
  </si>
  <si>
    <t>065524005184</t>
  </si>
  <si>
    <t>000722</t>
  </si>
  <si>
    <t>3/8 M X 12 TPC</t>
  </si>
  <si>
    <t>065524007225</t>
  </si>
  <si>
    <t>000773</t>
  </si>
  <si>
    <t>1/2 M X 3 TPC</t>
  </si>
  <si>
    <t>065524007737</t>
  </si>
  <si>
    <t>000797</t>
  </si>
  <si>
    <t>1/2 M X 6 10/BDL TPC</t>
  </si>
  <si>
    <t>065524007973</t>
  </si>
  <si>
    <t>000780</t>
  </si>
  <si>
    <t>1/2 M X 10 TPC</t>
  </si>
  <si>
    <t>065524007805</t>
  </si>
  <si>
    <t>000723</t>
  </si>
  <si>
    <t>1/2 M X 12 TPC</t>
  </si>
  <si>
    <t>065524007232</t>
  </si>
  <si>
    <t>000737</t>
  </si>
  <si>
    <t>1/2 M X 12 10/BDL TPC</t>
  </si>
  <si>
    <t>065524007379</t>
  </si>
  <si>
    <t>000763</t>
  </si>
  <si>
    <t>1/2 M X 20 TPC</t>
  </si>
  <si>
    <t>065524007638</t>
  </si>
  <si>
    <t>000775</t>
  </si>
  <si>
    <t>3/4 M X 3 TPC</t>
  </si>
  <si>
    <t>065524007751</t>
  </si>
  <si>
    <t>000798</t>
  </si>
  <si>
    <t>3/4 M X 6 10/BDL TPC</t>
  </si>
  <si>
    <t>065524007980</t>
  </si>
  <si>
    <t>000757</t>
  </si>
  <si>
    <t>3/4 M X 10 TPC</t>
  </si>
  <si>
    <t>065524007577</t>
  </si>
  <si>
    <t>000725</t>
  </si>
  <si>
    <t>3/4 M X 12 TPC</t>
  </si>
  <si>
    <t>065524007256</t>
  </si>
  <si>
    <t>000739</t>
  </si>
  <si>
    <t>3/4 M X 12 10/BDL TPC</t>
  </si>
  <si>
    <t>065524007393</t>
  </si>
  <si>
    <t>000765</t>
  </si>
  <si>
    <t>3/4 M X 20 TPC</t>
  </si>
  <si>
    <t>065524007652</t>
  </si>
  <si>
    <t>000726</t>
  </si>
  <si>
    <t>1 M X 12 TPC</t>
  </si>
  <si>
    <t>065524007263</t>
  </si>
  <si>
    <t>000766</t>
  </si>
  <si>
    <t>1 M X 20 TPC</t>
  </si>
  <si>
    <t>065524007669</t>
  </si>
  <si>
    <t>000727</t>
  </si>
  <si>
    <t>1-1/4 M X 12 TPC</t>
  </si>
  <si>
    <t>065524007270</t>
  </si>
  <si>
    <t>000767</t>
  </si>
  <si>
    <t>1-1/4 M X 20 TPC</t>
  </si>
  <si>
    <t>065524007676</t>
  </si>
  <si>
    <t>000728</t>
  </si>
  <si>
    <t>1-1/2 M X 12 TPC</t>
  </si>
  <si>
    <t>065524007287</t>
  </si>
  <si>
    <t>000768</t>
  </si>
  <si>
    <t>1-1/2 M X 20 TPC</t>
  </si>
  <si>
    <t>065524007683</t>
  </si>
  <si>
    <t>000729</t>
  </si>
  <si>
    <t>2 M X 12 TPC</t>
  </si>
  <si>
    <t>065524007294</t>
  </si>
  <si>
    <t>000769</t>
  </si>
  <si>
    <t>2 M X 20 TPC</t>
  </si>
  <si>
    <t>065524007690</t>
  </si>
  <si>
    <t>000730</t>
  </si>
  <si>
    <t>2-1/2 M X 12 TPC</t>
  </si>
  <si>
    <t>065524007300</t>
  </si>
  <si>
    <t>000770</t>
  </si>
  <si>
    <t>2-1/2 M X 20 TPC</t>
  </si>
  <si>
    <t>065524007706</t>
  </si>
  <si>
    <t>000731</t>
  </si>
  <si>
    <t>3 M X 12 TPC</t>
  </si>
  <si>
    <t>065524007317</t>
  </si>
  <si>
    <t>000771</t>
  </si>
  <si>
    <t>3 M X 20 TPC</t>
  </si>
  <si>
    <t>065524007713</t>
  </si>
  <si>
    <t>000732</t>
  </si>
  <si>
    <t>3-1/2 M X 12 TPC</t>
  </si>
  <si>
    <t>065524007324</t>
  </si>
  <si>
    <t>000733</t>
  </si>
  <si>
    <t>4 M X 12 TPC</t>
  </si>
  <si>
    <t>065524007331</t>
  </si>
  <si>
    <t>000799</t>
  </si>
  <si>
    <t>4 M X 20 TPC</t>
  </si>
  <si>
    <t>065524007997</t>
  </si>
  <si>
    <t>000601</t>
  </si>
  <si>
    <t>1/4 MED-K X 12 TPC</t>
  </si>
  <si>
    <t>065524006013</t>
  </si>
  <si>
    <t>000602</t>
  </si>
  <si>
    <t>3/8 MED-K X 12 TPC</t>
  </si>
  <si>
    <t>065524006020</t>
  </si>
  <si>
    <t>000603</t>
  </si>
  <si>
    <t>1/2 MED-K X 12 TPC</t>
  </si>
  <si>
    <t>065524006037</t>
  </si>
  <si>
    <t>000604</t>
  </si>
  <si>
    <t>5/8 MED-K X 12 TPC</t>
  </si>
  <si>
    <t>065524006044</t>
  </si>
  <si>
    <t>000605</t>
  </si>
  <si>
    <t>3/4 MED-K X 12 TPC</t>
  </si>
  <si>
    <t>065524006051</t>
  </si>
  <si>
    <t>000606</t>
  </si>
  <si>
    <t>1 MED-K X 12 TPC</t>
  </si>
  <si>
    <t>065524006068</t>
  </si>
  <si>
    <t>000607</t>
  </si>
  <si>
    <t>1-1/4 MED-K X 12 TPC</t>
  </si>
  <si>
    <t>065524006075</t>
  </si>
  <si>
    <t>000608</t>
  </si>
  <si>
    <t>1-1/2 MED-K X 12 TPC</t>
  </si>
  <si>
    <t>065524006082</t>
  </si>
  <si>
    <t>000609</t>
  </si>
  <si>
    <t>2 MED-K X 12 TPC</t>
  </si>
  <si>
    <t>065524006099</t>
  </si>
  <si>
    <t>000610</t>
  </si>
  <si>
    <t>2-1/2 MED-K X 12 TPC</t>
  </si>
  <si>
    <t>065524006105</t>
  </si>
  <si>
    <t>000611</t>
  </si>
  <si>
    <t>3 MED-K X 12 TPC</t>
  </si>
  <si>
    <t>065524006112</t>
  </si>
  <si>
    <t>000612</t>
  </si>
  <si>
    <t>3-1/2 MED-K X 12 TPC</t>
  </si>
  <si>
    <t>065524006129</t>
  </si>
  <si>
    <t>000613</t>
  </si>
  <si>
    <t>4 MED-K X 12 TPC</t>
  </si>
  <si>
    <t>065524006136</t>
  </si>
  <si>
    <t>Third Party Certified (TPC) ACR/Type L Medical Gas Tube</t>
  </si>
  <si>
    <t>000800</t>
  </si>
  <si>
    <r>
      <t xml:space="preserve">1/4 ACR X 12 REG </t>
    </r>
    <r>
      <rPr>
        <b/>
        <sz val="10"/>
        <color indexed="12"/>
        <rFont val="Tahoma"/>
        <family val="2"/>
      </rPr>
      <t>*</t>
    </r>
  </si>
  <si>
    <t>065524008000</t>
  </si>
  <si>
    <t>000801</t>
  </si>
  <si>
    <t>1/4 MED-L/ 3/8 ACR-12 TPC</t>
  </si>
  <si>
    <t>065524008017</t>
  </si>
  <si>
    <t>000841</t>
  </si>
  <si>
    <t>1/4 MED-L/ 3/8 ACR-20 TPC</t>
  </si>
  <si>
    <t>065524008413</t>
  </si>
  <si>
    <t>000802</t>
  </si>
  <si>
    <t>3/8 MED-L/ 1/2 ACR-12 TPC</t>
  </si>
  <si>
    <t>065524008024</t>
  </si>
  <si>
    <t>PAGE 3</t>
  </si>
  <si>
    <t>000842</t>
  </si>
  <si>
    <t>3/8 MED-L/ 1/2 ACR-20 TPC</t>
  </si>
  <si>
    <t>065524008420</t>
  </si>
  <si>
    <t>000803</t>
  </si>
  <si>
    <t>1/2 MED-L/ 5/8 ACR-12 TPC</t>
  </si>
  <si>
    <t>065524008031</t>
  </si>
  <si>
    <t>000843</t>
  </si>
  <si>
    <t>1/2 MED-L/ 5/8 ACR-20 TPC</t>
  </si>
  <si>
    <t>065524008437</t>
  </si>
  <si>
    <t>000804</t>
  </si>
  <si>
    <t>5/8 MED-L/ 3/4 ACR-12 TPC</t>
  </si>
  <si>
    <t>065524008048</t>
  </si>
  <si>
    <t>000844</t>
  </si>
  <si>
    <t>5/8 MED-L/ 3/4 ACR-20 TPC</t>
  </si>
  <si>
    <t>065524008444</t>
  </si>
  <si>
    <t>000805</t>
  </si>
  <si>
    <t>3/4 MED-L/ 7/8 ACR-12 TPC</t>
  </si>
  <si>
    <t>065524008055</t>
  </si>
  <si>
    <t>000845</t>
  </si>
  <si>
    <t>3/4 MED-L/ 7/8 ACR-20 TPC</t>
  </si>
  <si>
    <t>065524008451</t>
  </si>
  <si>
    <t>000806</t>
  </si>
  <si>
    <t>1 MED-L/ 1-1/8 ACR-12 TPC</t>
  </si>
  <si>
    <t>065524008062</t>
  </si>
  <si>
    <t>000846</t>
  </si>
  <si>
    <t>1 MED-L/ 1-1/8 ACR-20 TPC</t>
  </si>
  <si>
    <t>065524008468</t>
  </si>
  <si>
    <t>000807</t>
  </si>
  <si>
    <t>1-1/4 MED-L/1-3/8ACR12 TPC</t>
  </si>
  <si>
    <t>065524008079</t>
  </si>
  <si>
    <t>000847</t>
  </si>
  <si>
    <t>1-1/4 MED-L/1-3/8ACR20 TPC</t>
  </si>
  <si>
    <t>065524008475</t>
  </si>
  <si>
    <t>000808</t>
  </si>
  <si>
    <t>1-1/2 MED-L/1-5/8ACR12 TPC</t>
  </si>
  <si>
    <t>065524008086</t>
  </si>
  <si>
    <t>000848</t>
  </si>
  <si>
    <t>1-1/2 MED-L/1-5/8ACR20 TPC</t>
  </si>
  <si>
    <t>065524008482</t>
  </si>
  <si>
    <t>000809</t>
  </si>
  <si>
    <t>2 MED-L/ 2-1/8 ACR-12 TPC</t>
  </si>
  <si>
    <t>065524008093</t>
  </si>
  <si>
    <t>000849</t>
  </si>
  <si>
    <t>2 MED-L/ 2-1/8 ACR-20 TPC</t>
  </si>
  <si>
    <t>065524008499</t>
  </si>
  <si>
    <t>000810</t>
  </si>
  <si>
    <t>2-1/2 MED-L/2-5/8ACR12 TPC</t>
  </si>
  <si>
    <t>065524008109</t>
  </si>
  <si>
    <t>000850</t>
  </si>
  <si>
    <t>2-1/2 MED-L/2-5/8ACR20 TPC</t>
  </si>
  <si>
    <t>065524008505</t>
  </si>
  <si>
    <t>000811</t>
  </si>
  <si>
    <t>3 MED-L/ 3 1/8 ACR-12 TPC</t>
  </si>
  <si>
    <t>065524008116</t>
  </si>
  <si>
    <t>000851</t>
  </si>
  <si>
    <t>3 MED-L/ 3-1/8 ACR-20 TPC</t>
  </si>
  <si>
    <t>065524008512</t>
  </si>
  <si>
    <t>000812</t>
  </si>
  <si>
    <t>3-1/2 MED-L/3-5/8ACR12 TPC</t>
  </si>
  <si>
    <t>065524008123</t>
  </si>
  <si>
    <t>000852</t>
  </si>
  <si>
    <t>3-1/2 MED-L/3-5/8ACR20 TPC</t>
  </si>
  <si>
    <t>065524008529</t>
  </si>
  <si>
    <t>000813</t>
  </si>
  <si>
    <t>4 MED-L/ 4-1/8 ACR-12 TPC</t>
  </si>
  <si>
    <t>065524008130</t>
  </si>
  <si>
    <t>000853</t>
  </si>
  <si>
    <t>4 MED-L/ 4-1/8 ACR-20 TPC</t>
  </si>
  <si>
    <t>065524008536</t>
  </si>
  <si>
    <t>Third Party Certified (TPC) Type G/Gas Tube - Coiled</t>
  </si>
  <si>
    <t>001251</t>
  </si>
  <si>
    <t>3/8 GAS X 50 SOFT TPC</t>
  </si>
  <si>
    <t>065524012519</t>
  </si>
  <si>
    <t>001241</t>
  </si>
  <si>
    <t>3/8 GAS X 100 SOFT TPC</t>
  </si>
  <si>
    <t>065524012410</t>
  </si>
  <si>
    <t>001252</t>
  </si>
  <si>
    <t>1/2 GAS X 50 SOFT TPC</t>
  </si>
  <si>
    <t>065524012526</t>
  </si>
  <si>
    <t>001242</t>
  </si>
  <si>
    <t>1/2 GAS X 100 SOFT TPC</t>
  </si>
  <si>
    <t>065524012427</t>
  </si>
  <si>
    <t>001253</t>
  </si>
  <si>
    <t>5/8 GAS X 50 SOFT TPC</t>
  </si>
  <si>
    <t>065524012533</t>
  </si>
  <si>
    <t>001243</t>
  </si>
  <si>
    <t>5/8 GAS X 100 SOFT TPC</t>
  </si>
  <si>
    <t>065524012434</t>
  </si>
  <si>
    <t>001254</t>
  </si>
  <si>
    <t>3/4 GAS X 50 SOFT TPC</t>
  </si>
  <si>
    <t>065524012540</t>
  </si>
  <si>
    <t>001244</t>
  </si>
  <si>
    <t>3/4 GAS X 100 SOFT TPC</t>
  </si>
  <si>
    <t>065524012441</t>
  </si>
  <si>
    <t>001255</t>
  </si>
  <si>
    <t>7/8 GAS X 50 SOFT TPC</t>
  </si>
  <si>
    <t>065524012557</t>
  </si>
  <si>
    <t xml:space="preserve">Third Party Certified (TPC) Refrigeration Service Tube - Coiled </t>
  </si>
  <si>
    <t>004411</t>
  </si>
  <si>
    <r>
      <t xml:space="preserve">1/8 R X 50 </t>
    </r>
    <r>
      <rPr>
        <b/>
        <sz val="10"/>
        <color indexed="8"/>
        <rFont val="Tahoma"/>
        <family val="2"/>
      </rPr>
      <t>*</t>
    </r>
  </si>
  <si>
    <t>065524044114</t>
  </si>
  <si>
    <t>004412</t>
  </si>
  <si>
    <r>
      <t xml:space="preserve">3/16 R X 50 </t>
    </r>
    <r>
      <rPr>
        <b/>
        <sz val="10"/>
        <color indexed="8"/>
        <rFont val="Tahoma"/>
        <family val="2"/>
      </rPr>
      <t>*</t>
    </r>
  </si>
  <si>
    <t>065524044121</t>
  </si>
  <si>
    <t>004413</t>
  </si>
  <si>
    <t>1/4 R X 50</t>
  </si>
  <si>
    <t>065524044138</t>
  </si>
  <si>
    <t>004433</t>
  </si>
  <si>
    <t>1/4 R X 100</t>
  </si>
  <si>
    <t>065524044336</t>
  </si>
  <si>
    <t>004414</t>
  </si>
  <si>
    <t>5/16 R X 50</t>
  </si>
  <si>
    <t>065524044145</t>
  </si>
  <si>
    <t>004415</t>
  </si>
  <si>
    <t>3/8 R X 50</t>
  </si>
  <si>
    <t>065524044152</t>
  </si>
  <si>
    <t>004435</t>
  </si>
  <si>
    <t>3/8 R X 100</t>
  </si>
  <si>
    <t>065524044350</t>
  </si>
  <si>
    <t>004417</t>
  </si>
  <si>
    <t>1/2 R X 50</t>
  </si>
  <si>
    <t>065524044176</t>
  </si>
  <si>
    <t>004437</t>
  </si>
  <si>
    <t>1/2 R X 100</t>
  </si>
  <si>
    <t>065524044374</t>
  </si>
  <si>
    <t>004418</t>
  </si>
  <si>
    <t>5/8 R X 50</t>
  </si>
  <si>
    <t>065524044183</t>
  </si>
  <si>
    <t>004438</t>
  </si>
  <si>
    <t>5/8 R X 100</t>
  </si>
  <si>
    <t>065524044381</t>
  </si>
  <si>
    <t>004419</t>
  </si>
  <si>
    <t>3/4 R X 50</t>
  </si>
  <si>
    <t>065524044190</t>
  </si>
  <si>
    <t>004439</t>
  </si>
  <si>
    <t>3/4 R X 100</t>
  </si>
  <si>
    <t>065524044398</t>
  </si>
  <si>
    <t>004420</t>
  </si>
  <si>
    <t>7/8 R X 50</t>
  </si>
  <si>
    <t>065524044206</t>
  </si>
  <si>
    <t>004421</t>
  </si>
  <si>
    <t>1-1/8 R X 50</t>
  </si>
  <si>
    <t>065524044213</t>
  </si>
  <si>
    <t>004422</t>
  </si>
  <si>
    <t>1-3/8 R X 50</t>
  </si>
  <si>
    <t>065524044220</t>
  </si>
  <si>
    <t>004423</t>
  </si>
  <si>
    <t>1-5/8 R X 50</t>
  </si>
  <si>
    <t>065524044237</t>
  </si>
  <si>
    <t>GENERAL PURPOSE Copper Tube - Coiled</t>
  </si>
  <si>
    <t>004603</t>
  </si>
  <si>
    <t>1/4 GP X 25</t>
  </si>
  <si>
    <t>065524046033</t>
  </si>
  <si>
    <t>004604</t>
  </si>
  <si>
    <t>5/16 GP X 25</t>
  </si>
  <si>
    <t>065524046040</t>
  </si>
  <si>
    <t>004605</t>
  </si>
  <si>
    <t>3/8 GP X 25</t>
  </si>
  <si>
    <t>065524046057</t>
  </si>
  <si>
    <t>004607</t>
  </si>
  <si>
    <t>1/2 GP X 25</t>
  </si>
  <si>
    <t>065524046071</t>
  </si>
  <si>
    <t>004608</t>
  </si>
  <si>
    <t>5/8 GP X 25</t>
  </si>
  <si>
    <t>065524046088</t>
  </si>
  <si>
    <t>004609</t>
  </si>
  <si>
    <t>3/4 GP X 25</t>
  </si>
  <si>
    <t>065524046095</t>
  </si>
  <si>
    <t xml:space="preserve">       </t>
  </si>
  <si>
    <t>TERMS &amp; CONDITIONS</t>
  </si>
  <si>
    <t>TECHNICAL INFORMATION</t>
  </si>
  <si>
    <t>ASTM Nominal Dimensions - Plumbing Tube</t>
  </si>
  <si>
    <t>Nominal Size</t>
  </si>
  <si>
    <t>Actual OD</t>
  </si>
  <si>
    <t>Type K</t>
  </si>
  <si>
    <t>Wt/ft</t>
  </si>
  <si>
    <t>Type L</t>
  </si>
  <si>
    <t>Type M</t>
  </si>
  <si>
    <t>Type DWV</t>
  </si>
  <si>
    <t>lbs</t>
  </si>
  <si>
    <t>¼”</t>
  </si>
  <si>
    <t>-</t>
  </si>
  <si>
    <t>3/8”</t>
  </si>
  <si>
    <t>½”</t>
  </si>
  <si>
    <t>5/8”</t>
  </si>
  <si>
    <t>¾”</t>
  </si>
  <si>
    <t>1”</t>
  </si>
  <si>
    <t>1 ¼”</t>
  </si>
  <si>
    <t>1 ½”</t>
  </si>
  <si>
    <t>2”</t>
  </si>
  <si>
    <t>2 ½”</t>
  </si>
  <si>
    <t>3”</t>
  </si>
  <si>
    <t>3 ½”</t>
  </si>
  <si>
    <t>4”</t>
  </si>
  <si>
    <t>ASTM Nominal Dimensions</t>
  </si>
  <si>
    <t>General Purpose Tube</t>
  </si>
  <si>
    <t>Refrigeration Service Coils</t>
  </si>
  <si>
    <t>Type G/Gas Tube</t>
  </si>
  <si>
    <t>Actual</t>
  </si>
  <si>
    <t xml:space="preserve">Wall </t>
  </si>
  <si>
    <t>Wt / ft</t>
  </si>
  <si>
    <t>Inches</t>
  </si>
  <si>
    <t>1/8"</t>
  </si>
  <si>
    <t>3/8"</t>
  </si>
  <si>
    <t>3/16"</t>
  </si>
  <si>
    <t>1/2"</t>
  </si>
  <si>
    <t>1/4"</t>
  </si>
  <si>
    <t>5/8"</t>
  </si>
  <si>
    <t>5/16"</t>
  </si>
  <si>
    <t>3/4"</t>
  </si>
  <si>
    <t>7/8"</t>
  </si>
  <si>
    <t>1-1/8"</t>
  </si>
  <si>
    <t>1-3/8"</t>
  </si>
  <si>
    <t>1-5/8"</t>
  </si>
  <si>
    <t>* See terms &amp; conditions item # 3</t>
  </si>
  <si>
    <t>CANADIAN WHOLESALE</t>
  </si>
  <si>
    <t>CDN Product Codes</t>
  </si>
  <si>
    <t>TOTAL</t>
  </si>
  <si>
    <t>Bundle</t>
  </si>
  <si>
    <t>Pallet</t>
  </si>
  <si>
    <t>WT</t>
  </si>
  <si>
    <t>Feet</t>
  </si>
  <si>
    <t>PCS</t>
  </si>
  <si>
    <t>Product Description</t>
  </si>
  <si>
    <t>Qty</t>
  </si>
  <si>
    <t>Piece</t>
  </si>
  <si>
    <t>Ordered</t>
  </si>
  <si>
    <t>Pcs</t>
  </si>
  <si>
    <t>OK - FT</t>
  </si>
  <si>
    <t>OK - PCS</t>
  </si>
  <si>
    <t>ASTM</t>
  </si>
  <si>
    <t>B-88</t>
  </si>
  <si>
    <t>.</t>
  </si>
  <si>
    <t>B-306</t>
  </si>
  <si>
    <t>B-819</t>
  </si>
  <si>
    <t>B-280</t>
  </si>
  <si>
    <t>B-837</t>
  </si>
  <si>
    <t>B-75</t>
  </si>
  <si>
    <t>Total Weights</t>
  </si>
  <si>
    <t>000641</t>
  </si>
  <si>
    <t>1/4 MED-K X 20 TPC</t>
  </si>
  <si>
    <t>065524006419</t>
  </si>
  <si>
    <t>000642</t>
  </si>
  <si>
    <t>3/8 MED-K X 20 TPC</t>
  </si>
  <si>
    <t>065524006426</t>
  </si>
  <si>
    <t>000643</t>
  </si>
  <si>
    <t>1/2 MED-K X 20 TPC</t>
  </si>
  <si>
    <t>065524006433</t>
  </si>
  <si>
    <t>000644</t>
  </si>
  <si>
    <t>5/8 MED-K X 20 TPC</t>
  </si>
  <si>
    <t>065524006440</t>
  </si>
  <si>
    <t>000645</t>
  </si>
  <si>
    <t>3/4 MED-K X 20 TPC</t>
  </si>
  <si>
    <t>065524006457</t>
  </si>
  <si>
    <t>000646</t>
  </si>
  <si>
    <t>1 MED-K X 20 TPC</t>
  </si>
  <si>
    <t>065524006464</t>
  </si>
  <si>
    <t>000647</t>
  </si>
  <si>
    <t>065524006471</t>
  </si>
  <si>
    <t>000648</t>
  </si>
  <si>
    <t>065524006488</t>
  </si>
  <si>
    <t>000649</t>
  </si>
  <si>
    <t>2 MED-K X 20 TPC</t>
  </si>
  <si>
    <t>065524006495</t>
  </si>
  <si>
    <t>000650</t>
  </si>
  <si>
    <t>065524006501</t>
  </si>
  <si>
    <t>000651</t>
  </si>
  <si>
    <t>3 MED-K X 20 TPC</t>
  </si>
  <si>
    <t>065524006518</t>
  </si>
  <si>
    <t>000652</t>
  </si>
  <si>
    <t>3-1/2 MED-K X 20 TPC</t>
  </si>
  <si>
    <t>065524006525</t>
  </si>
  <si>
    <t>000653</t>
  </si>
  <si>
    <t>4 MED-K X 20 TPC</t>
  </si>
  <si>
    <t>065524006532</t>
  </si>
  <si>
    <t>Third Party Certified (TPC) Type K Medical Gas Tube</t>
  </si>
  <si>
    <t>Great Lakes Copper Wholesale Price Sheet</t>
  </si>
  <si>
    <t>LIST PER</t>
  </si>
  <si>
    <t>000115</t>
  </si>
  <si>
    <t>000135</t>
  </si>
  <si>
    <t>000174</t>
  </si>
  <si>
    <t>000175</t>
  </si>
  <si>
    <t>000176</t>
  </si>
  <si>
    <t>000177</t>
  </si>
  <si>
    <t>000178</t>
  </si>
  <si>
    <t>000179</t>
  </si>
  <si>
    <t>000180</t>
  </si>
  <si>
    <t>000194</t>
  </si>
  <si>
    <t>000197</t>
  </si>
  <si>
    <t>000199</t>
  </si>
  <si>
    <t>000155</t>
  </si>
  <si>
    <t>000236</t>
  </si>
  <si>
    <t>000264</t>
  </si>
  <si>
    <t>000454</t>
  </si>
  <si>
    <t>000323</t>
  </si>
  <si>
    <t>000325</t>
  </si>
  <si>
    <t>000326</t>
  </si>
  <si>
    <t>000327</t>
  </si>
  <si>
    <t>000328</t>
  </si>
  <si>
    <t>000329</t>
  </si>
  <si>
    <t>000336</t>
  </si>
  <si>
    <t>000337</t>
  </si>
  <si>
    <t>000338</t>
  </si>
  <si>
    <t>000339</t>
  </si>
  <si>
    <t>000342</t>
  </si>
  <si>
    <t>000344</t>
  </si>
  <si>
    <t>000354</t>
  </si>
  <si>
    <t>000363</t>
  </si>
  <si>
    <t>000364</t>
  </si>
  <si>
    <t>000365</t>
  </si>
  <si>
    <t>000366</t>
  </si>
  <si>
    <t>000367</t>
  </si>
  <si>
    <t>000368</t>
  </si>
  <si>
    <t>000383</t>
  </si>
  <si>
    <t>000385</t>
  </si>
  <si>
    <t>000390</t>
  </si>
  <si>
    <t>000391</t>
  </si>
  <si>
    <t>000455</t>
  </si>
  <si>
    <t>000456</t>
  </si>
  <si>
    <t>000514</t>
  </si>
  <si>
    <t>000623</t>
  </si>
  <si>
    <t>000625</t>
  </si>
  <si>
    <t>000626</t>
  </si>
  <si>
    <t>000628</t>
  </si>
  <si>
    <t>000630</t>
  </si>
  <si>
    <t>000631</t>
  </si>
  <si>
    <t>000707</t>
  </si>
  <si>
    <t>000708</t>
  </si>
  <si>
    <t>000709</t>
  </si>
  <si>
    <t>000710</t>
  </si>
  <si>
    <t>000711</t>
  </si>
  <si>
    <t>000758</t>
  </si>
  <si>
    <t>000840</t>
  </si>
  <si>
    <t>000894</t>
  </si>
  <si>
    <t>000895</t>
  </si>
  <si>
    <t>Effective:</t>
  </si>
  <si>
    <t>1)  Great Lakes Copper Ltd. Third Party Certified Tube is manufactured to meet all requirements of the current revision of the applicable American Society for Testing and Materials (ASTM) specification, including nominal dimensions. Permitted ASTM wall thickness dimensions vary from the nominal dimensions. ASTM dimensions are available upon request.
2)  Great Lakes Copper Ltd. is certified by Warnock Hersey to the following specifications: Types K, L and M to ASTM B-88
Type G/GAS tube to ASTM B-837
Type DWV ASTM B-306
Each tube is clearly identified with certifier’s monogram
Contact Customer Service department if information regarding certification to a specific ASTM revision is required. TYPE K, L and M plumbing tube is certified to NSF International Standard NSF61.
Seamless Copper Water Tube (Alloy C12200) is certified by NSF to ANSI/NSF Standard 61 for public water supplies meeting or in the process of meeting EPA Lead and Copper Rule (56FR26460, June 7, 1991). Water supplies with PH less than 6.5 may require corrosion control to limit copper solubility in drinking water.
3)  Great Lakes Copper Ltd. Regular tube is manufactured to meet the chemical and mechanical properties of the current
ASTM specification. General Purpose coils are manufactured to meet the chemical and mechanical properties of ASTM B-75.
ACR straight lengths, medical gas tube and refrigeration coils are manufactured to meet the chemical and mechanical properties of ASTM B-280 or ASTM B-819, regular tube may not fully meet ASTM nominal dimensional requirements.
5)  *Payment Terms: Subject to approved credit - Net cash 45 days or 2% discount for payment within 30 days of invoice date.
6)  Freight Terms: F.O.B. point of Origin. Freight will be prepaid on single shipments of 7,500 pounds net or more.
7)  Return Policy: – Subject to prior approval, material in saleable condition is eligible to be returned to the point of origin. The customer is responsible for freight costs to return the material. Upon receipt, if the material is judged not suitable for sale, the customer has the option of having the material returned, FREIGHT COLLECT, or accepting scrap value for the non- saleable product. Pricing for acceptable material will be the current selling price less 35% restocking charge or the invoice price less 35% restocking charge, whichever is less. Restocking is not available for, Medical Gas and ACR tubing.
8)  Minimum order quantity 2,000 pounds – All orders must be in full bundle and box quantities. Orders received with items outside of standard minimum order quantity will be rounded up to closest box or bundle quantity. Changes will be considered final on the order confirmation, unless we are notified otherwise. Box and bundle quantity reference sheets are available through customer service.
9)  Contact Customer Service Department for information on freight allowed and pick-up shipment policies. Pick-ups must be arranged in advance and an appointment scheduled. 
10) Terms of Sale: All other Great Lakes Copper Ltd. Standard Terms and Conditions apply and are available upon request.</t>
  </si>
  <si>
    <t>000195</t>
  </si>
  <si>
    <t>1/4 K X 20 TPC</t>
  </si>
  <si>
    <t>065524001957</t>
  </si>
  <si>
    <t>000198</t>
  </si>
  <si>
    <t>3/8 K X 20 TPC</t>
  </si>
  <si>
    <t>1/2 K X 20 TPC</t>
  </si>
  <si>
    <t>065524001940</t>
  </si>
  <si>
    <t>5/8 K X 20 TPC</t>
  </si>
  <si>
    <t>3/4 K X 20 TPC</t>
  </si>
  <si>
    <t>065524001759</t>
  </si>
  <si>
    <t>065524001742</t>
  </si>
  <si>
    <t>1 K X 20 TPC</t>
  </si>
  <si>
    <t>065524001766</t>
  </si>
  <si>
    <t>1-1/4 K X 20 TPC</t>
  </si>
  <si>
    <t>065524001773</t>
  </si>
  <si>
    <t>1-1/2 K X 20 TPC</t>
  </si>
  <si>
    <t>065524001780</t>
  </si>
  <si>
    <t>2 K X 20 TPC</t>
  </si>
  <si>
    <t>065524001797</t>
  </si>
  <si>
    <t>2-1/2 K X 20 TPC</t>
  </si>
  <si>
    <t>065524001803</t>
  </si>
  <si>
    <t>3 K X 20 TPC</t>
  </si>
  <si>
    <t>065524001971</t>
  </si>
  <si>
    <t>4 K X 20 TPC</t>
  </si>
  <si>
    <t>065524001995</t>
  </si>
  <si>
    <t>Third Party Certified (TPC) Plumbing Tube Type K Soft Lengths</t>
  </si>
  <si>
    <t>Third Party Certified (TPC) Plumbing Tube Type K Hard Lengths</t>
  </si>
  <si>
    <t>000158</t>
  </si>
  <si>
    <t>000117</t>
  </si>
  <si>
    <t>065524001582</t>
  </si>
  <si>
    <t>065524001353</t>
  </si>
  <si>
    <t>065524001155</t>
  </si>
  <si>
    <t>065524001605</t>
  </si>
  <si>
    <t>065524001179</t>
  </si>
  <si>
    <t>1/2 K X 20 SOFT TPC</t>
  </si>
  <si>
    <t>3/4 K X 12 SOFT TPC</t>
  </si>
  <si>
    <t>3/4 K X 20 SOFT TPC</t>
  </si>
  <si>
    <t>1 K X 20 SOFT TPC</t>
  </si>
  <si>
    <t>1-1/4 K X 20 SOFT TPC</t>
  </si>
  <si>
    <t>5/8 K X 100 SOFT TPC</t>
  </si>
  <si>
    <t>065524002640</t>
  </si>
  <si>
    <t>1 K X 69 SOFT TPC</t>
  </si>
  <si>
    <t>065524002367</t>
  </si>
  <si>
    <t>Third Party Certified (TPC) Plumbing Tube Type K SOFT Coils</t>
  </si>
  <si>
    <t>Third Party Certified (TPC) Plumbing Tube Type DWV</t>
  </si>
  <si>
    <t>Third Party Certified (TPC) Plumbing Tube Type L Hard</t>
  </si>
  <si>
    <t>Third Party Certified (TPC) Plumbing Tube Type M Hard</t>
  </si>
  <si>
    <t>Third Party Certified (TPC) Plumbing Tube Type L Soft Coils</t>
  </si>
  <si>
    <t>000341</t>
  </si>
  <si>
    <t>1/4 L X 20 TPC</t>
  </si>
  <si>
    <t>065524003418</t>
  </si>
  <si>
    <t>3/8 L X 20 TPC</t>
  </si>
  <si>
    <t>065524003425</t>
  </si>
  <si>
    <t>1/2 L X 10 TPC</t>
  </si>
  <si>
    <t>065524003838</t>
  </si>
  <si>
    <t>5/8 L X 20 TPC</t>
  </si>
  <si>
    <t>065524003449</t>
  </si>
  <si>
    <t>3/4 L X 10 TPC</t>
  </si>
  <si>
    <t>065524003852</t>
  </si>
  <si>
    <t>1 L X 10 TPC</t>
  </si>
  <si>
    <t>065524003364</t>
  </si>
  <si>
    <t>1-1/4 L X 10 TPC</t>
  </si>
  <si>
    <t>065524003371</t>
  </si>
  <si>
    <t>1-1/2 L X 10 TPC</t>
  </si>
  <si>
    <t>065524003388</t>
  </si>
  <si>
    <t>2 L X 10 TPC</t>
  </si>
  <si>
    <t>065524003395</t>
  </si>
  <si>
    <t>2-1/2 L X 10 TPC</t>
  </si>
  <si>
    <t>065524003906</t>
  </si>
  <si>
    <t>3 L X 10 TPC</t>
  </si>
  <si>
    <t>065524003913</t>
  </si>
  <si>
    <t>4 L X 10 TPC</t>
  </si>
  <si>
    <t>065524003548</t>
  </si>
  <si>
    <t>Third Party Certified (TPC) Plumbing Tube Type L Soft Lengths</t>
  </si>
  <si>
    <t>1/2 L X 12 SOFT TPC</t>
  </si>
  <si>
    <t>5/8 L X 20 SOFT TPC</t>
  </si>
  <si>
    <t>3/4 L X 12 SOFT TPC</t>
  </si>
  <si>
    <t>3/4 L X 20 SOFT TPC</t>
  </si>
  <si>
    <t>1 L X 12 SOFT TPC</t>
  </si>
  <si>
    <t>1 L X 20 SOFT TPC</t>
  </si>
  <si>
    <t>1-1/4 L X 12 SOFT TPC</t>
  </si>
  <si>
    <t>1-1/4 L X 20 SOFT TPC</t>
  </si>
  <si>
    <t>1-1/2 L X 12 SOFT TPC</t>
  </si>
  <si>
    <t>1-1/2 L X 20 SOFT TPC</t>
  </si>
  <si>
    <t>000369</t>
  </si>
  <si>
    <t>065524003234</t>
  </si>
  <si>
    <t>065524003630</t>
  </si>
  <si>
    <t>065524003647</t>
  </si>
  <si>
    <t>065524003258</t>
  </si>
  <si>
    <t>065524003654</t>
  </si>
  <si>
    <t>065524003265</t>
  </si>
  <si>
    <t>065524003661</t>
  </si>
  <si>
    <t>065524003272</t>
  </si>
  <si>
    <t>065524003678</t>
  </si>
  <si>
    <t>065524003289</t>
  </si>
  <si>
    <t>065524003685</t>
  </si>
  <si>
    <t>065524003296</t>
  </si>
  <si>
    <t>065524003692</t>
  </si>
  <si>
    <t>1/2 L X 20 SOFT TPC</t>
  </si>
  <si>
    <t>2 L X 20 SOFT TPC</t>
  </si>
  <si>
    <t>2 L X 12 SOFT TPC</t>
  </si>
  <si>
    <t>065524004552</t>
  </si>
  <si>
    <t>Call for updated pricing and availability</t>
  </si>
  <si>
    <t>065524004569</t>
  </si>
  <si>
    <r>
      <t xml:space="preserve">6 L X 20 </t>
    </r>
    <r>
      <rPr>
        <b/>
        <sz val="10"/>
        <color indexed="8"/>
        <rFont val="Tahoma"/>
        <family val="2"/>
      </rPr>
      <t>REG</t>
    </r>
  </si>
  <si>
    <r>
      <t xml:space="preserve">8 L X 20 </t>
    </r>
    <r>
      <rPr>
        <b/>
        <sz val="10"/>
        <color indexed="8"/>
        <rFont val="Tahoma"/>
        <family val="2"/>
      </rPr>
      <t>REG</t>
    </r>
  </si>
  <si>
    <t>065524001551</t>
  </si>
  <si>
    <r>
      <t xml:space="preserve">6 K X 20 </t>
    </r>
    <r>
      <rPr>
        <b/>
        <sz val="10"/>
        <color indexed="8"/>
        <rFont val="Tahoma"/>
        <family val="2"/>
      </rPr>
      <t>REG</t>
    </r>
  </si>
  <si>
    <t>000574</t>
  </si>
  <si>
    <t>5/8 L X 60 SOFT TPC</t>
  </si>
  <si>
    <t>5/8 L X 100 SOFT TPC</t>
  </si>
  <si>
    <t>000575</t>
  </si>
  <si>
    <t>3/4 L X 100 SOFT TPC</t>
  </si>
  <si>
    <t>065524005146</t>
  </si>
  <si>
    <t>065524005740</t>
  </si>
  <si>
    <t>065524005757</t>
  </si>
  <si>
    <t>065524004545</t>
  </si>
  <si>
    <r>
      <t xml:space="preserve">5 L X 20 </t>
    </r>
    <r>
      <rPr>
        <b/>
        <sz val="10"/>
        <color indexed="8"/>
        <rFont val="Tahoma"/>
        <family val="2"/>
      </rPr>
      <t>REG</t>
    </r>
  </si>
  <si>
    <t>065524007584</t>
  </si>
  <si>
    <t>065524007072</t>
  </si>
  <si>
    <t>065524007089</t>
  </si>
  <si>
    <t>065524007096</t>
  </si>
  <si>
    <t>065524007102</t>
  </si>
  <si>
    <t>065524007119</t>
  </si>
  <si>
    <t>000621</t>
  </si>
  <si>
    <t>000622</t>
  </si>
  <si>
    <t>000624</t>
  </si>
  <si>
    <t>000627</t>
  </si>
  <si>
    <t>000629</t>
  </si>
  <si>
    <t>000633</t>
  </si>
  <si>
    <t>065524006211</t>
  </si>
  <si>
    <t>065524006228</t>
  </si>
  <si>
    <t>065524006235</t>
  </si>
  <si>
    <t>065524006242</t>
  </si>
  <si>
    <t>065524006259</t>
  </si>
  <si>
    <t>065524006266</t>
  </si>
  <si>
    <t>065524006273</t>
  </si>
  <si>
    <t>065524006280</t>
  </si>
  <si>
    <t>065524006297</t>
  </si>
  <si>
    <t>065524006303</t>
  </si>
  <si>
    <t>065524006310</t>
  </si>
  <si>
    <t>065524006334</t>
  </si>
  <si>
    <t>3/8 MED-K X 10 TPC</t>
  </si>
  <si>
    <t>1/2 MED-K X 10 TPC</t>
  </si>
  <si>
    <t>5/8 MED-K X 10 TPC</t>
  </si>
  <si>
    <t>3/4 MED-K X 10 TPC</t>
  </si>
  <si>
    <t>1 MED-K X 10 TPC</t>
  </si>
  <si>
    <t>1-1/4 MED-K X 10 TPC</t>
  </si>
  <si>
    <t>1-1/2 MED-K X 10 TPC</t>
  </si>
  <si>
    <t>2 MED-K X 10 TPC</t>
  </si>
  <si>
    <t>2-1/2 MED-K X 10 TPC</t>
  </si>
  <si>
    <t>3 MED-K X 10 TPC</t>
  </si>
  <si>
    <t>4 MED-K X 10 TPC</t>
  </si>
  <si>
    <t>1/4 MED-K X 10 TPC</t>
  </si>
  <si>
    <t>1-1/4 MED-K x 20 TPC</t>
  </si>
  <si>
    <t>2-1/2 MED-K x 20 TPC</t>
  </si>
  <si>
    <t>1 M X 10 TPC</t>
  </si>
  <si>
    <t>1-1/4 M X 10 TPC</t>
  </si>
  <si>
    <t>1-1/2 M X 10 TPC</t>
  </si>
  <si>
    <t>2 M X 10 TPC</t>
  </si>
  <si>
    <t>2-1/2 M X 10 TPC</t>
  </si>
  <si>
    <t>3 M X 10 TPC</t>
  </si>
  <si>
    <t>000861</t>
  </si>
  <si>
    <t>1/4 MED-L/ 3/8 ACR-10 TPC</t>
  </si>
  <si>
    <t>000862</t>
  </si>
  <si>
    <t>3/8 MED-L/ 1/2 ACR-10 TPC</t>
  </si>
  <si>
    <t>000863</t>
  </si>
  <si>
    <t>1/2 MED-L/ 5/8 ACR-10 TPC</t>
  </si>
  <si>
    <t>000864</t>
  </si>
  <si>
    <t>5/8 MED-L/ 3/4 ACR-10 TPC</t>
  </si>
  <si>
    <t>000865</t>
  </si>
  <si>
    <t>3/4 MED-L/ 7/8 ACR-10 TPC</t>
  </si>
  <si>
    <t>000866</t>
  </si>
  <si>
    <t>1 MED-L/ 1 1/8 ACR-10 TPC</t>
  </si>
  <si>
    <t>000867</t>
  </si>
  <si>
    <t>1-1/4 MED-L/ 1-3/8 ACR-10 TPC</t>
  </si>
  <si>
    <t>1-1/4 MED-L/ 1-3/8 ACR-12 TPC</t>
  </si>
  <si>
    <t>1-1/4 MED-L/ 1-3/8 ACR-20 TPC</t>
  </si>
  <si>
    <t>000868</t>
  </si>
  <si>
    <t>1-1/2 MED-L/ 1-5/8 ACR-10 TPC</t>
  </si>
  <si>
    <t>1-1/2 MED-L/ 1-5/8 ACR-12 TPC</t>
  </si>
  <si>
    <t>1-1/2 MED-L/ 1-5/8 ACR-20 TPC</t>
  </si>
  <si>
    <t>000869</t>
  </si>
  <si>
    <t>2 MED-L/ 2-1/8 ACR-10 TPC</t>
  </si>
  <si>
    <t>000870</t>
  </si>
  <si>
    <t>2-1/2 MED-L/ 2-5/8 ACR-10 TPC</t>
  </si>
  <si>
    <t>2-1/2 MED-L/ 2-5/8 ACR-12 TPC</t>
  </si>
  <si>
    <t>2-1/2 MED-L/ 2-5/8 ACR-20 TPC</t>
  </si>
  <si>
    <t>000871</t>
  </si>
  <si>
    <t>3 MED-L/ 3-1/8 ACR-10 TPC</t>
  </si>
  <si>
    <t>3 MED-L/ 3-1/8 ACR-12 TPC</t>
  </si>
  <si>
    <t>000872</t>
  </si>
  <si>
    <t>3-1/2 MED-L/ 3-5/8 ACR-10 TPC</t>
  </si>
  <si>
    <t>3-1/2 MED-L/ 3-5/8 ACR-12 TPC</t>
  </si>
  <si>
    <t>3-1/2 MED-L/ 3-5/8 ACR-20 TPC</t>
  </si>
  <si>
    <t>000873</t>
  </si>
  <si>
    <t>4 MED-L/ 4 1/8 ACR-10 TPC</t>
  </si>
  <si>
    <r>
      <t xml:space="preserve">1/4 ACR X 12 </t>
    </r>
    <r>
      <rPr>
        <b/>
        <sz val="10"/>
        <color indexed="8"/>
        <rFont val="Tahoma"/>
        <family val="2"/>
      </rPr>
      <t>REG</t>
    </r>
  </si>
  <si>
    <r>
      <t xml:space="preserve">1/4 ACR X 20 </t>
    </r>
    <r>
      <rPr>
        <b/>
        <sz val="10"/>
        <color indexed="8"/>
        <rFont val="Tahoma"/>
        <family val="2"/>
      </rPr>
      <t>REG</t>
    </r>
  </si>
  <si>
    <t>065524008406</t>
  </si>
  <si>
    <t>065524008611</t>
  </si>
  <si>
    <t>065524008628</t>
  </si>
  <si>
    <t>065524008635</t>
  </si>
  <si>
    <t>065524008642</t>
  </si>
  <si>
    <t>065524008659</t>
  </si>
  <si>
    <t>065524008666</t>
  </si>
  <si>
    <t>065524008673</t>
  </si>
  <si>
    <t>065524008680</t>
  </si>
  <si>
    <t>065524008697</t>
  </si>
  <si>
    <t>065524008703</t>
  </si>
  <si>
    <t>065524008710</t>
  </si>
  <si>
    <t>065524008727</t>
  </si>
  <si>
    <t>065524008734</t>
  </si>
  <si>
    <t>065524008949</t>
  </si>
  <si>
    <t>065524008956</t>
  </si>
  <si>
    <r>
      <t xml:space="preserve">5 MED-L/ 5-1/8 ACR-20 </t>
    </r>
    <r>
      <rPr>
        <b/>
        <sz val="10"/>
        <color indexed="8"/>
        <rFont val="Tahoma"/>
        <family val="2"/>
      </rPr>
      <t>REG</t>
    </r>
  </si>
  <si>
    <r>
      <t xml:space="preserve">6 MED-L/ 6-1/8 ACR-20 </t>
    </r>
    <r>
      <rPr>
        <b/>
        <sz val="10"/>
        <color indexed="8"/>
        <rFont val="Tahoma"/>
        <family val="2"/>
      </rPr>
      <t>REG</t>
    </r>
  </si>
  <si>
    <t>Note: Pricing on 5, 6 &amp; 8" K,L,M,DWV, MED/ACR available upon request. Call Customer Service at 800.265.9271 see terms &amp; conditions item # 3</t>
  </si>
  <si>
    <t>50</t>
  </si>
  <si>
    <t>100</t>
  </si>
  <si>
    <t>.126</t>
  </si>
  <si>
    <t>.198</t>
  </si>
  <si>
    <t>.362</t>
  </si>
  <si>
    <t>.285</t>
  </si>
  <si>
    <t>.455</t>
  </si>
  <si>
    <t>1/8 R X 50*</t>
  </si>
  <si>
    <t>3/16 R X 50*</t>
  </si>
  <si>
    <t>P/N</t>
  </si>
  <si>
    <t>List/FT</t>
  </si>
  <si>
    <t>Western Canada / Maritimes</t>
  </si>
  <si>
    <t>1-1/2 MED-K X 20 TPC</t>
  </si>
  <si>
    <t>001067</t>
  </si>
  <si>
    <t>1-1/4 DWV X 20 TPC</t>
  </si>
  <si>
    <t>065524010676</t>
  </si>
  <si>
    <t>Length</t>
  </si>
  <si>
    <t>#/FT</t>
  </si>
  <si>
    <t>Ind. Bundle / Box QTY</t>
  </si>
  <si>
    <t>Master Bundle /Pallet QTY</t>
  </si>
  <si>
    <t>PC Wt</t>
  </si>
  <si>
    <t>Box / Individual Bundle WT ASTM</t>
  </si>
  <si>
    <t>Master Bundle / Pallet QTY</t>
  </si>
  <si>
    <t>* all weights listed are ASTM theoretical</t>
  </si>
  <si>
    <t>000116</t>
  </si>
  <si>
    <t>2025 CANADIAN PRICE LIST # W2501</t>
  </si>
  <si>
    <t>April 2, 2025</t>
  </si>
  <si>
    <t>000762</t>
  </si>
  <si>
    <t>3/8 M X 10 TPC</t>
  </si>
  <si>
    <t>3/8 M X 20 TPC</t>
  </si>
  <si>
    <t>000322</t>
  </si>
  <si>
    <t>3/8 L X 12 SOFT TPC</t>
  </si>
  <si>
    <t>065524003227</t>
  </si>
  <si>
    <t>065524007659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</si>
</sst>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quot;$&quot;#,##0.00"/>
    <numFmt numFmtId="166" formatCode="0.00000"/>
  </numFmts>
  <fonts count="26">
    <font>
      <sz val="10"/>
      <name val="Arial"/>
    </font>
    <font>
      <sz val="10"/>
      <name val="Arial"/>
      <family val="2"/>
    </font>
    <font>
      <b/>
      <sz val="18"/>
      <color indexed="9"/>
      <name val="Tahoma"/>
      <family val="2"/>
    </font>
    <font>
      <sz val="10"/>
      <name val="Tahoma"/>
      <family val="2"/>
    </font>
    <font>
      <sz val="10"/>
      <color indexed="8"/>
      <name val="Tahoma"/>
      <family val="2"/>
    </font>
    <font>
      <b/>
      <sz val="10"/>
      <color indexed="8"/>
      <name val="Tahoma"/>
      <family val="2"/>
    </font>
    <font>
      <b/>
      <sz val="10"/>
      <color indexed="9"/>
      <name val="Tahoma"/>
      <family val="2"/>
    </font>
    <font>
      <sz val="11"/>
      <color indexed="8"/>
      <name val="Tahoma"/>
      <family val="2"/>
    </font>
    <font>
      <sz val="10"/>
      <color indexed="10"/>
      <name val="Tahoma"/>
      <family val="2"/>
    </font>
    <font>
      <sz val="10"/>
      <color indexed="17"/>
      <name val="Tahoma"/>
      <family val="2"/>
    </font>
    <font>
      <sz val="10"/>
      <color indexed="12"/>
      <name val="Tahoma"/>
      <family val="2"/>
    </font>
    <font>
      <b/>
      <sz val="10"/>
      <color indexed="12"/>
      <name val="Tahoma"/>
      <family val="2"/>
    </font>
    <font>
      <sz val="10"/>
      <name val="Times New Roman"/>
      <family val="1"/>
    </font>
    <font>
      <b/>
      <sz val="11"/>
      <color indexed="9"/>
      <name val="Tahoma"/>
      <family val="2"/>
    </font>
    <font>
      <sz val="11"/>
      <name val="Arial"/>
      <family val="2"/>
    </font>
    <font>
      <b/>
      <sz val="10"/>
      <name val="Arial"/>
      <family val="2"/>
    </font>
    <font>
      <b/>
      <sz val="12"/>
      <name val="Tahoma"/>
      <family val="2"/>
    </font>
    <font>
      <b/>
      <sz val="10"/>
      <name val="Tahoma"/>
      <family val="2"/>
    </font>
    <font>
      <b/>
      <sz val="10"/>
      <color indexed="10"/>
      <name val="Tahoma"/>
      <family val="2"/>
    </font>
    <font>
      <sz val="12"/>
      <color indexed="8"/>
      <name val="Arial MT"/>
    </font>
    <font>
      <b/>
      <sz val="14"/>
      <name val="Tahoma"/>
      <family val="2"/>
    </font>
    <font>
      <sz val="10"/>
      <color indexed="8"/>
      <name val="Arial MT"/>
    </font>
    <font>
      <b/>
      <sz val="10"/>
      <color theme="1"/>
      <name val="Tahoma"/>
      <family val="2"/>
    </font>
    <font>
      <sz val="10"/>
      <color theme="1"/>
      <name val="Tahoma"/>
      <family val="2"/>
    </font>
    <font>
      <sz val="10"/>
      <color rgb="FFFF0000"/>
      <name val="Tahoma"/>
      <family val="2"/>
    </font>
    <font>
      <sz val="10"/>
      <color rgb="FF008000"/>
      <name val="Tahoma"/>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rgb="FFFFFF66"/>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style="medium">
        <color indexed="64"/>
      </left>
      <right style="thick">
        <color indexed="64"/>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right style="medium">
        <color indexed="64"/>
      </right>
      <top/>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style="thick">
        <color indexed="64"/>
      </right>
      <top/>
      <bottom/>
      <diagonal/>
    </border>
    <border>
      <left/>
      <right style="thick">
        <color indexed="64"/>
      </right>
      <top/>
      <bottom/>
      <diagonal/>
    </border>
    <border>
      <left/>
      <right style="thick">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ck">
        <color indexed="64"/>
      </right>
      <top/>
      <bottom style="thick">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9" fillId="0" borderId="0"/>
  </cellStyleXfs>
  <cellXfs count="304">
    <xf numFmtId="0" fontId="0" fillId="0" borderId="0" xfId="0"/>
    <xf numFmtId="0" fontId="3" fillId="2" borderId="0" xfId="0" applyFont="1" applyFill="1"/>
    <xf numFmtId="0" fontId="3" fillId="0" borderId="0" xfId="0" applyFont="1"/>
    <xf numFmtId="10" fontId="3" fillId="2" borderId="0" xfId="0" applyNumberFormat="1" applyFont="1" applyFill="1"/>
    <xf numFmtId="2" fontId="3" fillId="0" borderId="0" xfId="0" applyNumberFormat="1" applyFont="1"/>
    <xf numFmtId="10" fontId="3" fillId="0" borderId="0" xfId="0" applyNumberFormat="1" applyFont="1"/>
    <xf numFmtId="0" fontId="4" fillId="2" borderId="0" xfId="0" applyFont="1" applyFill="1"/>
    <xf numFmtId="164" fontId="4" fillId="2" borderId="0" xfId="0" applyNumberFormat="1" applyFont="1" applyFill="1" applyAlignment="1">
      <alignment horizontal="center"/>
    </xf>
    <xf numFmtId="0" fontId="16"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xf>
    <xf numFmtId="0" fontId="17" fillId="0" borderId="0" xfId="0" applyFont="1" applyAlignment="1">
      <alignment horizontal="left" vertical="center"/>
    </xf>
    <xf numFmtId="0" fontId="17" fillId="0" borderId="0" xfId="0" applyFont="1" applyAlignment="1">
      <alignment horizontal="left"/>
    </xf>
    <xf numFmtId="0" fontId="3" fillId="0" borderId="15" xfId="0" applyFont="1" applyBorder="1" applyAlignment="1">
      <alignment horizontal="center"/>
    </xf>
    <xf numFmtId="0" fontId="3" fillId="0" borderId="0" xfId="0" applyFont="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64" fontId="3" fillId="0" borderId="17" xfId="0" applyNumberFormat="1" applyFont="1" applyBorder="1" applyAlignment="1">
      <alignment horizontal="center"/>
    </xf>
    <xf numFmtId="0" fontId="3" fillId="0" borderId="0" xfId="1" applyFont="1"/>
    <xf numFmtId="0" fontId="15" fillId="0" borderId="0" xfId="1" applyFont="1" applyAlignment="1">
      <alignment horizontal="center" vertical="center"/>
    </xf>
    <xf numFmtId="0" fontId="4" fillId="2" borderId="18" xfId="1" applyFont="1" applyFill="1" applyBorder="1"/>
    <xf numFmtId="0" fontId="4" fillId="2" borderId="0" xfId="1" applyFont="1" applyFill="1"/>
    <xf numFmtId="164" fontId="4" fillId="2" borderId="0" xfId="1" applyNumberFormat="1" applyFont="1" applyFill="1" applyAlignment="1">
      <alignment horizontal="center"/>
    </xf>
    <xf numFmtId="0" fontId="1" fillId="0" borderId="0" xfId="1"/>
    <xf numFmtId="0" fontId="15" fillId="0" borderId="4" xfId="1" applyFont="1" applyBorder="1" applyAlignment="1">
      <alignment horizontal="center" vertical="center"/>
    </xf>
    <xf numFmtId="0" fontId="1" fillId="0" borderId="0" xfId="1" applyAlignment="1">
      <alignment horizontal="center" vertical="center"/>
    </xf>
    <xf numFmtId="0" fontId="1" fillId="0" borderId="19" xfId="1" applyBorder="1"/>
    <xf numFmtId="0" fontId="1" fillId="0" borderId="20" xfId="1" applyBorder="1"/>
    <xf numFmtId="0" fontId="4" fillId="2" borderId="20" xfId="1" applyFont="1" applyFill="1" applyBorder="1"/>
    <xf numFmtId="0" fontId="5" fillId="2" borderId="20" xfId="1" applyFont="1" applyFill="1" applyBorder="1" applyAlignment="1">
      <alignment horizontal="center" vertical="center"/>
    </xf>
    <xf numFmtId="10" fontId="5" fillId="2" borderId="20" xfId="1" applyNumberFormat="1" applyFont="1" applyFill="1" applyBorder="1" applyAlignment="1">
      <alignment horizontal="center" vertical="center"/>
    </xf>
    <xf numFmtId="0" fontId="3" fillId="0" borderId="20" xfId="1" applyFont="1" applyBorder="1"/>
    <xf numFmtId="49" fontId="3" fillId="0" borderId="0" xfId="1" applyNumberFormat="1" applyFont="1" applyAlignment="1">
      <alignment horizontal="center"/>
    </xf>
    <xf numFmtId="0" fontId="17" fillId="0" borderId="0" xfId="1" applyFont="1" applyAlignment="1">
      <alignment horizontal="center"/>
    </xf>
    <xf numFmtId="164" fontId="3" fillId="0" borderId="0" xfId="1" applyNumberFormat="1" applyFont="1" applyAlignment="1">
      <alignment horizontal="center"/>
    </xf>
    <xf numFmtId="0" fontId="3" fillId="0" borderId="0" xfId="1" applyFont="1" applyAlignment="1">
      <alignment horizontal="center"/>
    </xf>
    <xf numFmtId="2" fontId="3" fillId="0" borderId="0" xfId="1" applyNumberFormat="1" applyFont="1" applyAlignment="1">
      <alignment horizontal="right"/>
    </xf>
    <xf numFmtId="164" fontId="17" fillId="3" borderId="21" xfId="1" applyNumberFormat="1" applyFont="1" applyFill="1" applyBorder="1" applyAlignment="1">
      <alignment horizontal="center"/>
    </xf>
    <xf numFmtId="0" fontId="17" fillId="3" borderId="21" xfId="1" applyFont="1" applyFill="1" applyBorder="1" applyAlignment="1">
      <alignment horizontal="center"/>
    </xf>
    <xf numFmtId="0" fontId="17" fillId="3" borderId="22" xfId="1" applyFont="1" applyFill="1" applyBorder="1" applyAlignment="1">
      <alignment horizontal="center"/>
    </xf>
    <xf numFmtId="2" fontId="17" fillId="3" borderId="21" xfId="1" applyNumberFormat="1" applyFont="1" applyFill="1" applyBorder="1" applyAlignment="1">
      <alignment horizontal="center"/>
    </xf>
    <xf numFmtId="49" fontId="17" fillId="3" borderId="22" xfId="1" applyNumberFormat="1" applyFont="1" applyFill="1" applyBorder="1" applyAlignment="1">
      <alignment horizontal="center"/>
    </xf>
    <xf numFmtId="164" fontId="17" fillId="3" borderId="23" xfId="1" applyNumberFormat="1" applyFont="1" applyFill="1" applyBorder="1" applyAlignment="1">
      <alignment horizontal="center"/>
    </xf>
    <xf numFmtId="0" fontId="17" fillId="3" borderId="23" xfId="1" applyFont="1" applyFill="1" applyBorder="1" applyAlignment="1">
      <alignment horizontal="center"/>
    </xf>
    <xf numFmtId="2" fontId="17" fillId="3" borderId="23" xfId="1" applyNumberFormat="1" applyFont="1" applyFill="1" applyBorder="1" applyAlignment="1">
      <alignment horizontal="center"/>
    </xf>
    <xf numFmtId="0" fontId="4" fillId="0" borderId="0" xfId="1" applyFont="1" applyAlignment="1">
      <alignment horizontal="right"/>
    </xf>
    <xf numFmtId="164" fontId="4" fillId="0" borderId="0" xfId="1" applyNumberFormat="1" applyFont="1" applyAlignment="1">
      <alignment horizontal="right" vertical="center"/>
    </xf>
    <xf numFmtId="0" fontId="4" fillId="0" borderId="0" xfId="1" applyFont="1" applyAlignment="1">
      <alignment horizontal="right" vertical="center"/>
    </xf>
    <xf numFmtId="0" fontId="3" fillId="0" borderId="0" xfId="1" applyFont="1" applyAlignment="1">
      <alignment horizontal="right"/>
    </xf>
    <xf numFmtId="2" fontId="4" fillId="0" borderId="0" xfId="1" applyNumberFormat="1" applyFont="1" applyAlignment="1">
      <alignment horizontal="right" vertical="center"/>
    </xf>
    <xf numFmtId="49" fontId="4" fillId="0" borderId="24" xfId="1" applyNumberFormat="1" applyFont="1" applyBorder="1"/>
    <xf numFmtId="49" fontId="4" fillId="0" borderId="0" xfId="1" applyNumberFormat="1" applyFont="1"/>
    <xf numFmtId="164" fontId="4" fillId="0" borderId="0" xfId="1" applyNumberFormat="1" applyFont="1" applyAlignment="1">
      <alignment horizontal="right"/>
    </xf>
    <xf numFmtId="49" fontId="4" fillId="0" borderId="0" xfId="1" applyNumberFormat="1" applyFont="1" applyAlignment="1">
      <alignment horizontal="right"/>
    </xf>
    <xf numFmtId="164" fontId="3" fillId="0" borderId="0" xfId="1" applyNumberFormat="1" applyFont="1" applyAlignment="1">
      <alignment horizontal="right"/>
    </xf>
    <xf numFmtId="166" fontId="3" fillId="0" borderId="0" xfId="1" applyNumberFormat="1" applyFont="1" applyAlignment="1">
      <alignment horizontal="right"/>
    </xf>
    <xf numFmtId="2" fontId="4" fillId="0" borderId="0" xfId="1" applyNumberFormat="1" applyFont="1" applyAlignment="1">
      <alignment horizontal="right"/>
    </xf>
    <xf numFmtId="0" fontId="4" fillId="0" borderId="0" xfId="1" applyFont="1"/>
    <xf numFmtId="0" fontId="4" fillId="0" borderId="0" xfId="1" applyFont="1" applyAlignment="1">
      <alignment horizontal="left"/>
    </xf>
    <xf numFmtId="49" fontId="4" fillId="0" borderId="0" xfId="1" applyNumberFormat="1" applyFont="1" applyAlignment="1">
      <alignment horizontal="left"/>
    </xf>
    <xf numFmtId="49" fontId="3" fillId="0" borderId="0" xfId="1" applyNumberFormat="1" applyFont="1" applyAlignment="1">
      <alignment horizontal="right"/>
    </xf>
    <xf numFmtId="0" fontId="8" fillId="0" borderId="0" xfId="1" applyFont="1" applyAlignment="1">
      <alignment horizontal="right"/>
    </xf>
    <xf numFmtId="49" fontId="8" fillId="0" borderId="0" xfId="1" applyNumberFormat="1" applyFont="1" applyAlignment="1">
      <alignment horizontal="right"/>
    </xf>
    <xf numFmtId="0" fontId="9" fillId="0" borderId="0" xfId="1" applyFont="1" applyAlignment="1">
      <alignment horizontal="right"/>
    </xf>
    <xf numFmtId="0" fontId="10" fillId="0" borderId="0" xfId="1" applyFont="1" applyAlignment="1">
      <alignment horizontal="right"/>
    </xf>
    <xf numFmtId="49" fontId="10" fillId="0" borderId="0" xfId="1" applyNumberFormat="1" applyFont="1" applyAlignment="1">
      <alignment horizontal="right"/>
    </xf>
    <xf numFmtId="49" fontId="3" fillId="0" borderId="0" xfId="1" applyNumberFormat="1" applyFont="1" applyAlignment="1">
      <alignment horizontal="left"/>
    </xf>
    <xf numFmtId="0" fontId="1" fillId="0" borderId="0" xfId="1" applyAlignment="1">
      <alignment horizontal="right"/>
    </xf>
    <xf numFmtId="0" fontId="4" fillId="0" borderId="0" xfId="1" quotePrefix="1" applyFont="1" applyAlignment="1">
      <alignment horizontal="left"/>
    </xf>
    <xf numFmtId="0" fontId="3" fillId="0" borderId="25" xfId="1" applyFont="1" applyBorder="1" applyAlignment="1">
      <alignment horizontal="right"/>
    </xf>
    <xf numFmtId="0" fontId="17" fillId="3" borderId="22" xfId="1" applyFont="1" applyFill="1" applyBorder="1" applyAlignment="1">
      <alignment horizontal="right"/>
    </xf>
    <xf numFmtId="0" fontId="17" fillId="0" borderId="18" xfId="1" applyFont="1" applyBorder="1" applyAlignment="1">
      <alignment horizontal="right"/>
    </xf>
    <xf numFmtId="0" fontId="17" fillId="0" borderId="0" xfId="1" applyFont="1" applyAlignment="1">
      <alignment horizontal="right"/>
    </xf>
    <xf numFmtId="0" fontId="3" fillId="0" borderId="0" xfId="1" quotePrefix="1" applyFont="1"/>
    <xf numFmtId="0" fontId="1" fillId="0" borderId="4" xfId="1" applyBorder="1" applyAlignment="1">
      <alignment horizontal="center" vertical="center"/>
    </xf>
    <xf numFmtId="0" fontId="1" fillId="0" borderId="7" xfId="1" applyBorder="1" applyAlignment="1">
      <alignment horizontal="center" vertical="center"/>
    </xf>
    <xf numFmtId="0" fontId="3" fillId="7" borderId="0" xfId="1" applyFont="1" applyFill="1" applyAlignment="1" applyProtection="1">
      <alignment horizontal="right"/>
      <protection locked="0"/>
    </xf>
    <xf numFmtId="0" fontId="10" fillId="7" borderId="0" xfId="1" applyFont="1" applyFill="1" applyAlignment="1" applyProtection="1">
      <alignment horizontal="right"/>
      <protection locked="0"/>
    </xf>
    <xf numFmtId="0" fontId="3" fillId="8" borderId="0" xfId="1" applyFont="1" applyFill="1" applyAlignment="1">
      <alignment horizontal="right"/>
    </xf>
    <xf numFmtId="0" fontId="4" fillId="8" borderId="17" xfId="0" applyFont="1" applyFill="1" applyBorder="1"/>
    <xf numFmtId="0" fontId="4" fillId="8" borderId="15" xfId="0" applyFont="1" applyFill="1" applyBorder="1"/>
    <xf numFmtId="49" fontId="4" fillId="8" borderId="15" xfId="0" applyNumberFormat="1" applyFont="1" applyFill="1" applyBorder="1"/>
    <xf numFmtId="49" fontId="4" fillId="8" borderId="17" xfId="0" applyNumberFormat="1" applyFont="1" applyFill="1" applyBorder="1"/>
    <xf numFmtId="0" fontId="4" fillId="8" borderId="15" xfId="0" applyFont="1" applyFill="1" applyBorder="1" applyAlignment="1">
      <alignment horizontal="left"/>
    </xf>
    <xf numFmtId="0" fontId="4" fillId="8" borderId="17" xfId="0" applyFont="1" applyFill="1" applyBorder="1" applyAlignment="1">
      <alignment horizontal="left"/>
    </xf>
    <xf numFmtId="0" fontId="3" fillId="8" borderId="0" xfId="0" applyFont="1" applyFill="1" applyAlignment="1">
      <alignment vertical="center"/>
    </xf>
    <xf numFmtId="0" fontId="3" fillId="8" borderId="0" xfId="0" applyFont="1" applyFill="1"/>
    <xf numFmtId="0" fontId="4" fillId="8" borderId="18" xfId="0" applyFont="1" applyFill="1" applyBorder="1"/>
    <xf numFmtId="0" fontId="4" fillId="8" borderId="0" xfId="0" applyFont="1" applyFill="1"/>
    <xf numFmtId="164" fontId="4" fillId="8" borderId="0" xfId="0" applyNumberFormat="1" applyFont="1" applyFill="1" applyAlignment="1">
      <alignment horizontal="center"/>
    </xf>
    <xf numFmtId="0" fontId="0" fillId="8" borderId="0" xfId="0" applyFill="1"/>
    <xf numFmtId="0" fontId="4" fillId="8" borderId="4" xfId="0" applyFont="1" applyFill="1" applyBorder="1"/>
    <xf numFmtId="10" fontId="3" fillId="8" borderId="0" xfId="0" applyNumberFormat="1" applyFont="1" applyFill="1"/>
    <xf numFmtId="2" fontId="3" fillId="8" borderId="0" xfId="0" applyNumberFormat="1" applyFont="1" applyFill="1"/>
    <xf numFmtId="0" fontId="5" fillId="8" borderId="0" xfId="0" applyFont="1" applyFill="1" applyAlignment="1">
      <alignment horizontal="left" vertical="center"/>
    </xf>
    <xf numFmtId="49" fontId="18" fillId="8" borderId="0" xfId="0" applyNumberFormat="1" applyFont="1" applyFill="1" applyAlignment="1">
      <alignment horizontal="left" vertical="center"/>
    </xf>
    <xf numFmtId="164" fontId="4" fillId="8" borderId="0" xfId="0" applyNumberFormat="1" applyFont="1" applyFill="1" applyAlignment="1">
      <alignment horizontal="center" vertical="center"/>
    </xf>
    <xf numFmtId="0" fontId="4" fillId="8" borderId="4" xfId="0" applyFont="1" applyFill="1" applyBorder="1" applyAlignment="1">
      <alignment horizontal="center" vertical="center"/>
    </xf>
    <xf numFmtId="8" fontId="4" fillId="8" borderId="15" xfId="0" applyNumberFormat="1" applyFont="1" applyFill="1" applyBorder="1" applyAlignment="1">
      <alignment horizontal="center" vertical="center"/>
    </xf>
    <xf numFmtId="165" fontId="4" fillId="8" borderId="15" xfId="0" applyNumberFormat="1" applyFont="1" applyFill="1" applyBorder="1" applyAlignment="1">
      <alignment horizontal="center" vertical="center"/>
    </xf>
    <xf numFmtId="2" fontId="4" fillId="8" borderId="15" xfId="0" applyNumberFormat="1" applyFont="1" applyFill="1" applyBorder="1" applyAlignment="1">
      <alignment horizontal="center" vertical="center"/>
    </xf>
    <xf numFmtId="164" fontId="4" fillId="8" borderId="15" xfId="0" applyNumberFormat="1" applyFont="1" applyFill="1" applyBorder="1" applyAlignment="1">
      <alignment horizontal="center"/>
    </xf>
    <xf numFmtId="0" fontId="4" fillId="8" borderId="15" xfId="0" applyFont="1" applyFill="1" applyBorder="1" applyAlignment="1">
      <alignment horizontal="center" vertical="center"/>
    </xf>
    <xf numFmtId="165" fontId="4" fillId="8" borderId="17" xfId="0" applyNumberFormat="1" applyFont="1" applyFill="1" applyBorder="1" applyAlignment="1">
      <alignment horizontal="center" vertical="center"/>
    </xf>
    <xf numFmtId="0" fontId="4" fillId="8" borderId="17" xfId="0" applyFont="1" applyFill="1" applyBorder="1" applyAlignment="1">
      <alignment horizontal="center"/>
    </xf>
    <xf numFmtId="0" fontId="3" fillId="8" borderId="0" xfId="0" applyFont="1" applyFill="1" applyAlignment="1">
      <alignment horizontal="right"/>
    </xf>
    <xf numFmtId="164" fontId="4" fillId="8" borderId="17" xfId="0" applyNumberFormat="1" applyFont="1" applyFill="1" applyBorder="1" applyAlignment="1">
      <alignment horizontal="center"/>
    </xf>
    <xf numFmtId="0" fontId="12" fillId="8" borderId="0" xfId="0" applyFont="1" applyFill="1" applyAlignment="1">
      <alignment vertical="center"/>
    </xf>
    <xf numFmtId="0" fontId="6" fillId="9" borderId="0" xfId="0" applyFont="1" applyFill="1" applyAlignment="1">
      <alignment horizontal="center"/>
    </xf>
    <xf numFmtId="164" fontId="6" fillId="9" borderId="0" xfId="0" applyNumberFormat="1" applyFont="1" applyFill="1" applyAlignment="1">
      <alignment horizontal="center"/>
    </xf>
    <xf numFmtId="0" fontId="6" fillId="9" borderId="4" xfId="0" applyFont="1" applyFill="1" applyBorder="1" applyAlignment="1">
      <alignment horizontal="center"/>
    </xf>
    <xf numFmtId="0" fontId="6" fillId="9" borderId="0" xfId="0" applyFont="1" applyFill="1"/>
    <xf numFmtId="0" fontId="5" fillId="8" borderId="0" xfId="0" applyFont="1" applyFill="1"/>
    <xf numFmtId="49" fontId="5" fillId="8" borderId="0" xfId="0" applyNumberFormat="1" applyFont="1" applyFill="1" applyAlignment="1">
      <alignment horizontal="left" vertical="center"/>
    </xf>
    <xf numFmtId="0" fontId="5" fillId="8" borderId="0" xfId="0" applyFont="1" applyFill="1" applyAlignment="1">
      <alignment horizontal="center" vertical="center"/>
    </xf>
    <xf numFmtId="0" fontId="0" fillId="0" borderId="0" xfId="0" quotePrefix="1"/>
    <xf numFmtId="8" fontId="3" fillId="8" borderId="0" xfId="0" applyNumberFormat="1" applyFont="1" applyFill="1"/>
    <xf numFmtId="164" fontId="4" fillId="8" borderId="17" xfId="0" applyNumberFormat="1" applyFont="1" applyFill="1" applyBorder="1" applyAlignment="1">
      <alignment horizontal="center" vertical="center"/>
    </xf>
    <xf numFmtId="8" fontId="4" fillId="8" borderId="17" xfId="0" applyNumberFormat="1" applyFont="1" applyFill="1" applyBorder="1" applyAlignment="1">
      <alignment horizontal="center" vertical="center"/>
    </xf>
    <xf numFmtId="165" fontId="4" fillId="11" borderId="17" xfId="0" applyNumberFormat="1" applyFont="1" applyFill="1" applyBorder="1" applyAlignment="1">
      <alignment horizontal="center" vertical="center"/>
    </xf>
    <xf numFmtId="0" fontId="4" fillId="8" borderId="17" xfId="0" applyFont="1" applyFill="1" applyBorder="1" applyAlignment="1">
      <alignment horizontal="center" vertical="center"/>
    </xf>
    <xf numFmtId="2" fontId="4" fillId="8" borderId="17" xfId="0" applyNumberFormat="1" applyFont="1" applyFill="1" applyBorder="1" applyAlignment="1">
      <alignment horizontal="center" vertical="center"/>
    </xf>
    <xf numFmtId="49" fontId="4" fillId="8" borderId="17" xfId="0" applyNumberFormat="1" applyFont="1" applyFill="1" applyBorder="1" applyAlignment="1">
      <alignment horizontal="left"/>
    </xf>
    <xf numFmtId="165" fontId="4" fillId="11" borderId="15" xfId="0" applyNumberFormat="1" applyFont="1" applyFill="1" applyBorder="1" applyAlignment="1">
      <alignment horizontal="center" vertical="center"/>
    </xf>
    <xf numFmtId="165" fontId="4" fillId="8" borderId="17" xfId="0" applyNumberFormat="1" applyFont="1" applyFill="1" applyBorder="1" applyAlignment="1">
      <alignment horizontal="center"/>
    </xf>
    <xf numFmtId="0" fontId="3" fillId="8" borderId="17" xfId="0" applyFont="1" applyFill="1" applyBorder="1"/>
    <xf numFmtId="0" fontId="3" fillId="8" borderId="17" xfId="0" applyFont="1" applyFill="1" applyBorder="1" applyAlignment="1">
      <alignment horizontal="left"/>
    </xf>
    <xf numFmtId="49" fontId="3" fillId="8" borderId="17" xfId="0" applyNumberFormat="1" applyFont="1" applyFill="1" applyBorder="1"/>
    <xf numFmtId="49" fontId="3" fillId="8" borderId="17" xfId="0" applyNumberFormat="1" applyFont="1" applyFill="1" applyBorder="1" applyAlignment="1">
      <alignment horizontal="left"/>
    </xf>
    <xf numFmtId="164" fontId="3" fillId="8" borderId="17" xfId="0" applyNumberFormat="1" applyFont="1" applyFill="1" applyBorder="1" applyAlignment="1">
      <alignment horizontal="center"/>
    </xf>
    <xf numFmtId="0" fontId="12" fillId="8" borderId="17" xfId="0" applyFont="1" applyFill="1" applyBorder="1" applyAlignment="1">
      <alignment horizontal="center" vertical="top" wrapText="1"/>
    </xf>
    <xf numFmtId="0" fontId="4" fillId="8" borderId="17" xfId="0" quotePrefix="1" applyFont="1" applyFill="1" applyBorder="1" applyAlignment="1">
      <alignment horizontal="left"/>
    </xf>
    <xf numFmtId="165" fontId="3" fillId="11" borderId="17" xfId="0" applyNumberFormat="1" applyFont="1" applyFill="1" applyBorder="1" applyAlignment="1">
      <alignment horizontal="center" vertical="center"/>
    </xf>
    <xf numFmtId="0" fontId="4" fillId="8" borderId="16" xfId="0" applyFont="1" applyFill="1" applyBorder="1"/>
    <xf numFmtId="0" fontId="4" fillId="8" borderId="16" xfId="0" applyFont="1" applyFill="1" applyBorder="1" applyAlignment="1">
      <alignment horizontal="left"/>
    </xf>
    <xf numFmtId="164" fontId="4" fillId="8" borderId="16" xfId="0" applyNumberFormat="1" applyFont="1" applyFill="1" applyBorder="1" applyAlignment="1">
      <alignment horizontal="center"/>
    </xf>
    <xf numFmtId="8" fontId="4" fillId="8" borderId="16" xfId="0" applyNumberFormat="1" applyFont="1" applyFill="1" applyBorder="1" applyAlignment="1">
      <alignment horizontal="center" vertical="center"/>
    </xf>
    <xf numFmtId="165" fontId="4" fillId="8" borderId="16" xfId="0" applyNumberFormat="1" applyFont="1" applyFill="1" applyBorder="1" applyAlignment="1">
      <alignment horizontal="center" vertical="center"/>
    </xf>
    <xf numFmtId="165" fontId="4" fillId="11" borderId="16" xfId="0" applyNumberFormat="1" applyFont="1" applyFill="1" applyBorder="1" applyAlignment="1">
      <alignment horizontal="center" vertical="center"/>
    </xf>
    <xf numFmtId="0" fontId="4" fillId="8" borderId="16" xfId="0" applyFont="1" applyFill="1" applyBorder="1" applyAlignment="1">
      <alignment horizontal="center"/>
    </xf>
    <xf numFmtId="2" fontId="4" fillId="8" borderId="16" xfId="0" applyNumberFormat="1" applyFont="1" applyFill="1" applyBorder="1" applyAlignment="1">
      <alignment horizontal="center"/>
    </xf>
    <xf numFmtId="49" fontId="4" fillId="8" borderId="16" xfId="0" applyNumberFormat="1" applyFont="1" applyFill="1" applyBorder="1"/>
    <xf numFmtId="165" fontId="4" fillId="8" borderId="15" xfId="0" applyNumberFormat="1" applyFont="1" applyFill="1" applyBorder="1" applyAlignment="1">
      <alignment horizontal="center"/>
    </xf>
    <xf numFmtId="0" fontId="4" fillId="8" borderId="15" xfId="0" applyFont="1" applyFill="1" applyBorder="1" applyAlignment="1">
      <alignment horizontal="center"/>
    </xf>
    <xf numFmtId="0" fontId="3" fillId="8" borderId="16" xfId="0" applyFont="1" applyFill="1" applyBorder="1"/>
    <xf numFmtId="0" fontId="3" fillId="8" borderId="16" xfId="0" applyFont="1" applyFill="1" applyBorder="1" applyAlignment="1">
      <alignment horizontal="left"/>
    </xf>
    <xf numFmtId="49" fontId="4" fillId="8" borderId="15" xfId="0" applyNumberFormat="1" applyFont="1" applyFill="1" applyBorder="1" applyAlignment="1">
      <alignment horizontal="left"/>
    </xf>
    <xf numFmtId="49" fontId="4" fillId="8" borderId="16" xfId="0" applyNumberFormat="1" applyFont="1" applyFill="1" applyBorder="1" applyAlignment="1">
      <alignment horizontal="left"/>
    </xf>
    <xf numFmtId="0" fontId="12" fillId="8" borderId="16" xfId="0" applyFont="1" applyFill="1" applyBorder="1" applyAlignment="1">
      <alignment horizontal="center" vertical="top" wrapText="1"/>
    </xf>
    <xf numFmtId="2" fontId="4" fillId="8" borderId="16" xfId="0" applyNumberFormat="1" applyFont="1" applyFill="1" applyBorder="1" applyAlignment="1">
      <alignment horizontal="right"/>
    </xf>
    <xf numFmtId="0" fontId="18" fillId="8" borderId="18" xfId="0" applyFont="1" applyFill="1" applyBorder="1" applyAlignment="1">
      <alignment horizontal="left" vertical="center"/>
    </xf>
    <xf numFmtId="0" fontId="4" fillId="8" borderId="0" xfId="0" applyFont="1" applyFill="1" applyAlignment="1">
      <alignment horizontal="left"/>
    </xf>
    <xf numFmtId="0" fontId="1" fillId="0" borderId="0" xfId="0" quotePrefix="1" applyFont="1"/>
    <xf numFmtId="0" fontId="5" fillId="8" borderId="17" xfId="0" applyFont="1" applyFill="1" applyBorder="1" applyAlignment="1">
      <alignment horizontal="center"/>
    </xf>
    <xf numFmtId="0" fontId="0" fillId="0" borderId="17" xfId="0" applyBorder="1"/>
    <xf numFmtId="0" fontId="5" fillId="8" borderId="17" xfId="0" applyFont="1" applyFill="1" applyBorder="1" applyAlignment="1">
      <alignment horizontal="left"/>
    </xf>
    <xf numFmtId="164" fontId="4" fillId="8" borderId="17" xfId="0" applyNumberFormat="1" applyFont="1" applyFill="1" applyBorder="1" applyAlignment="1">
      <alignment horizontal="left"/>
    </xf>
    <xf numFmtId="0" fontId="3" fillId="0" borderId="17" xfId="0" applyFont="1" applyBorder="1"/>
    <xf numFmtId="0" fontId="4" fillId="8" borderId="39" xfId="0" applyFont="1" applyFill="1" applyBorder="1" applyAlignment="1">
      <alignment horizontal="center"/>
    </xf>
    <xf numFmtId="0" fontId="4" fillId="8" borderId="38" xfId="0" quotePrefix="1" applyFont="1" applyFill="1" applyBorder="1" applyAlignment="1">
      <alignment horizontal="left"/>
    </xf>
    <xf numFmtId="0" fontId="4" fillId="8" borderId="39" xfId="0" applyFont="1" applyFill="1" applyBorder="1" applyAlignment="1">
      <alignment horizontal="left"/>
    </xf>
    <xf numFmtId="164" fontId="4" fillId="8" borderId="39" xfId="0" applyNumberFormat="1" applyFont="1" applyFill="1" applyBorder="1" applyAlignment="1">
      <alignment horizontal="center"/>
    </xf>
    <xf numFmtId="0" fontId="4" fillId="8" borderId="15" xfId="0" quotePrefix="1" applyFont="1" applyFill="1" applyBorder="1" applyAlignment="1">
      <alignment horizontal="left"/>
    </xf>
    <xf numFmtId="164" fontId="4" fillId="8" borderId="15" xfId="0" applyNumberFormat="1" applyFont="1" applyFill="1" applyBorder="1" applyAlignment="1">
      <alignment horizontal="left"/>
    </xf>
    <xf numFmtId="0" fontId="3" fillId="0" borderId="15" xfId="0" applyFont="1" applyBorder="1"/>
    <xf numFmtId="2" fontId="4" fillId="8" borderId="16" xfId="0" applyNumberFormat="1" applyFont="1" applyFill="1" applyBorder="1" applyAlignment="1">
      <alignment horizontal="center" vertical="center"/>
    </xf>
    <xf numFmtId="0" fontId="4" fillId="8" borderId="17" xfId="0" quotePrefix="1" applyFont="1" applyFill="1" applyBorder="1"/>
    <xf numFmtId="8" fontId="4" fillId="8" borderId="0" xfId="0" applyNumberFormat="1" applyFont="1" applyFill="1" applyAlignment="1">
      <alignment horizontal="center" vertical="center"/>
    </xf>
    <xf numFmtId="165" fontId="4" fillId="8" borderId="0" xfId="0" applyNumberFormat="1" applyFont="1" applyFill="1" applyAlignment="1">
      <alignment horizontal="center" vertical="center"/>
    </xf>
    <xf numFmtId="0" fontId="4" fillId="8" borderId="0" xfId="0" applyFont="1" applyFill="1" applyAlignment="1">
      <alignment horizontal="center"/>
    </xf>
    <xf numFmtId="2" fontId="4" fillId="8" borderId="0" xfId="0" applyNumberFormat="1" applyFont="1" applyFill="1" applyAlignment="1">
      <alignment horizontal="center" vertical="center"/>
    </xf>
    <xf numFmtId="49" fontId="4" fillId="8" borderId="0" xfId="0" applyNumberFormat="1" applyFont="1" applyFill="1"/>
    <xf numFmtId="0" fontId="4" fillId="8" borderId="0" xfId="0" quotePrefix="1" applyFont="1" applyFill="1"/>
    <xf numFmtId="165" fontId="4" fillId="8" borderId="0" xfId="0" applyNumberFormat="1" applyFont="1" applyFill="1" applyAlignment="1">
      <alignment horizontal="center"/>
    </xf>
    <xf numFmtId="49" fontId="4" fillId="8" borderId="0" xfId="0" applyNumberFormat="1" applyFont="1" applyFill="1" applyAlignment="1">
      <alignment horizontal="left"/>
    </xf>
    <xf numFmtId="164" fontId="22" fillId="8" borderId="17" xfId="0" applyNumberFormat="1" applyFont="1" applyFill="1" applyBorder="1" applyAlignment="1">
      <alignment horizontal="center"/>
    </xf>
    <xf numFmtId="0" fontId="23" fillId="8" borderId="17" xfId="0" applyFont="1" applyFill="1" applyBorder="1" applyAlignment="1">
      <alignment horizontal="center"/>
    </xf>
    <xf numFmtId="164" fontId="23" fillId="8" borderId="17" xfId="0" applyNumberFormat="1" applyFont="1" applyFill="1" applyBorder="1" applyAlignment="1">
      <alignment horizontal="center"/>
    </xf>
    <xf numFmtId="0" fontId="23" fillId="8" borderId="17" xfId="0" quotePrefix="1" applyFont="1" applyFill="1" applyBorder="1" applyAlignment="1">
      <alignment horizontal="left"/>
    </xf>
    <xf numFmtId="0" fontId="23" fillId="8" borderId="17" xfId="0" applyFont="1" applyFill="1" applyBorder="1" applyAlignment="1">
      <alignment horizontal="left"/>
    </xf>
    <xf numFmtId="164" fontId="23" fillId="8" borderId="17" xfId="0" applyNumberFormat="1" applyFont="1" applyFill="1" applyBorder="1" applyAlignment="1">
      <alignment horizontal="left"/>
    </xf>
    <xf numFmtId="0" fontId="1" fillId="0" borderId="17" xfId="0" applyFont="1" applyBorder="1"/>
    <xf numFmtId="164" fontId="22" fillId="8" borderId="17" xfId="0" applyNumberFormat="1" applyFont="1" applyFill="1" applyBorder="1" applyAlignment="1">
      <alignment horizontal="left"/>
    </xf>
    <xf numFmtId="0" fontId="23" fillId="8" borderId="16" xfId="0" applyFont="1" applyFill="1" applyBorder="1" applyAlignment="1">
      <alignment horizontal="center"/>
    </xf>
    <xf numFmtId="0" fontId="23" fillId="8" borderId="15" xfId="0" applyFont="1" applyFill="1" applyBorder="1" applyAlignment="1">
      <alignment horizontal="center"/>
    </xf>
    <xf numFmtId="0" fontId="24" fillId="8" borderId="17" xfId="0" applyFont="1" applyFill="1" applyBorder="1" applyAlignment="1">
      <alignment horizontal="left"/>
    </xf>
    <xf numFmtId="0" fontId="25" fillId="8" borderId="16" xfId="0" applyFont="1" applyFill="1" applyBorder="1" applyAlignment="1">
      <alignment horizontal="left"/>
    </xf>
    <xf numFmtId="0" fontId="25" fillId="8" borderId="17" xfId="0" applyFont="1" applyFill="1" applyBorder="1" applyAlignment="1">
      <alignment horizontal="left"/>
    </xf>
    <xf numFmtId="0" fontId="10" fillId="8" borderId="0" xfId="0" applyFont="1" applyFill="1"/>
    <xf numFmtId="0" fontId="10" fillId="8" borderId="0" xfId="0" applyFont="1" applyFill="1" applyAlignment="1">
      <alignment horizontal="left"/>
    </xf>
    <xf numFmtId="2" fontId="4" fillId="8" borderId="0" xfId="0" applyNumberFormat="1" applyFont="1" applyFill="1" applyAlignment="1">
      <alignment horizontal="center"/>
    </xf>
    <xf numFmtId="0" fontId="3" fillId="8" borderId="16" xfId="0" quotePrefix="1" applyFont="1" applyFill="1" applyBorder="1"/>
    <xf numFmtId="0" fontId="4" fillId="8" borderId="16" xfId="0" applyFont="1" applyFill="1" applyBorder="1" applyAlignment="1">
      <alignment horizontal="center" vertical="center"/>
    </xf>
    <xf numFmtId="0" fontId="4" fillId="8" borderId="0" xfId="0" applyFont="1" applyFill="1" applyAlignment="1">
      <alignment horizontal="center"/>
    </xf>
    <xf numFmtId="0" fontId="0" fillId="0" borderId="0" xfId="0"/>
    <xf numFmtId="0" fontId="22" fillId="11" borderId="45" xfId="0" applyFont="1" applyFill="1" applyBorder="1"/>
    <xf numFmtId="0" fontId="22" fillId="11" borderId="46" xfId="0" applyFont="1" applyFill="1" applyBorder="1"/>
    <xf numFmtId="0" fontId="22" fillId="11" borderId="26" xfId="0" applyFont="1" applyFill="1" applyBorder="1" applyAlignment="1">
      <alignment horizontal="center"/>
    </xf>
    <xf numFmtId="0" fontId="22" fillId="11" borderId="38" xfId="0" applyFont="1" applyFill="1" applyBorder="1" applyAlignment="1">
      <alignment horizontal="center"/>
    </xf>
    <xf numFmtId="0" fontId="0" fillId="0" borderId="0" xfId="0"/>
    <xf numFmtId="8" fontId="4" fillId="8" borderId="17" xfId="0" applyNumberFormat="1" applyFont="1" applyFill="1" applyBorder="1" applyAlignment="1">
      <alignment horizontal="center" vertical="center"/>
    </xf>
    <xf numFmtId="0" fontId="0" fillId="0" borderId="0" xfId="0"/>
    <xf numFmtId="0" fontId="4" fillId="8" borderId="39" xfId="0" applyFont="1" applyFill="1" applyBorder="1" applyAlignment="1">
      <alignment horizontal="center"/>
    </xf>
    <xf numFmtId="0" fontId="0" fillId="0" borderId="0" xfId="0"/>
    <xf numFmtId="0" fontId="24" fillId="8" borderId="17" xfId="0" quotePrefix="1" applyFont="1" applyFill="1" applyBorder="1" applyAlignment="1">
      <alignment horizontal="left"/>
    </xf>
    <xf numFmtId="0" fontId="24" fillId="8" borderId="16" xfId="0" quotePrefix="1" applyFont="1" applyFill="1" applyBorder="1" applyAlignment="1">
      <alignment horizontal="left"/>
    </xf>
    <xf numFmtId="0" fontId="24" fillId="8" borderId="16" xfId="0" applyFont="1" applyFill="1" applyBorder="1" applyAlignment="1">
      <alignment horizontal="left"/>
    </xf>
    <xf numFmtId="0" fontId="4" fillId="8" borderId="16" xfId="0" quotePrefix="1" applyFont="1" applyFill="1" applyBorder="1" applyAlignment="1">
      <alignment horizontal="left"/>
    </xf>
    <xf numFmtId="0" fontId="6" fillId="9" borderId="0" xfId="0" applyFont="1" applyFill="1" applyBorder="1" applyAlignment="1">
      <alignment horizontal="center"/>
    </xf>
    <xf numFmtId="164" fontId="6" fillId="9" borderId="0" xfId="0" applyNumberFormat="1" applyFont="1" applyFill="1" applyBorder="1" applyAlignment="1">
      <alignment horizontal="center"/>
    </xf>
    <xf numFmtId="49" fontId="4" fillId="8" borderId="16" xfId="0" applyNumberFormat="1" applyFont="1" applyFill="1" applyBorder="1" applyAlignment="1">
      <alignment horizontal="center"/>
    </xf>
    <xf numFmtId="49" fontId="4" fillId="8" borderId="17" xfId="0" applyNumberFormat="1" applyFont="1" applyFill="1" applyBorder="1" applyAlignment="1">
      <alignment horizontal="center"/>
    </xf>
    <xf numFmtId="49" fontId="4" fillId="8" borderId="15" xfId="0" applyNumberFormat="1" applyFont="1" applyFill="1" applyBorder="1" applyAlignment="1">
      <alignment horizontal="center"/>
    </xf>
    <xf numFmtId="2" fontId="4" fillId="8" borderId="17" xfId="0" applyNumberFormat="1" applyFont="1" applyFill="1" applyBorder="1" applyAlignment="1">
      <alignment horizontal="center"/>
    </xf>
    <xf numFmtId="0" fontId="3" fillId="8" borderId="16" xfId="0" applyFont="1" applyFill="1" applyBorder="1" applyAlignment="1">
      <alignment horizontal="center"/>
    </xf>
    <xf numFmtId="0" fontId="3" fillId="8" borderId="17" xfId="0" applyFont="1" applyFill="1" applyBorder="1" applyAlignment="1">
      <alignment horizontal="center"/>
    </xf>
    <xf numFmtId="8" fontId="4" fillId="8" borderId="17" xfId="0" applyNumberFormat="1" applyFont="1" applyFill="1" applyBorder="1" applyAlignment="1">
      <alignment horizontal="center" vertical="center"/>
    </xf>
    <xf numFmtId="0" fontId="5" fillId="8" borderId="35" xfId="0" applyFont="1" applyFill="1" applyBorder="1" applyAlignment="1">
      <alignment horizontal="center"/>
    </xf>
    <xf numFmtId="0" fontId="4" fillId="8" borderId="36" xfId="0" applyFont="1" applyFill="1" applyBorder="1" applyAlignment="1">
      <alignment horizontal="center"/>
    </xf>
    <xf numFmtId="0" fontId="4" fillId="8" borderId="37" xfId="0" applyFont="1" applyFill="1" applyBorder="1" applyAlignment="1">
      <alignment horizontal="center"/>
    </xf>
    <xf numFmtId="0" fontId="7" fillId="8" borderId="0" xfId="0" applyFont="1" applyFill="1" applyAlignment="1">
      <alignment horizontal="right"/>
    </xf>
    <xf numFmtId="0" fontId="4" fillId="8" borderId="0" xfId="0" applyFont="1" applyFill="1" applyAlignment="1">
      <alignment horizontal="right"/>
    </xf>
    <xf numFmtId="0" fontId="2" fillId="9" borderId="27" xfId="0" applyFont="1" applyFill="1" applyBorder="1" applyAlignment="1">
      <alignment horizontal="center" vertical="center"/>
    </xf>
    <xf numFmtId="0" fontId="0" fillId="9" borderId="24"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13" fillId="9" borderId="2" xfId="0" applyFont="1" applyFill="1" applyBorder="1" applyAlignment="1">
      <alignment horizontal="center" vertical="center"/>
    </xf>
    <xf numFmtId="0" fontId="14" fillId="9" borderId="7" xfId="0" applyFont="1" applyFill="1" applyBorder="1" applyAlignment="1">
      <alignment horizontal="center" vertical="center"/>
    </xf>
    <xf numFmtId="0" fontId="2" fillId="9" borderId="0" xfId="0" applyFont="1" applyFill="1" applyAlignment="1">
      <alignment horizontal="center" vertical="center"/>
    </xf>
    <xf numFmtId="0" fontId="0" fillId="9" borderId="0" xfId="0" applyFill="1" applyAlignment="1">
      <alignment horizontal="center" vertical="center"/>
    </xf>
    <xf numFmtId="0" fontId="5" fillId="8" borderId="41" xfId="0" applyFont="1" applyFill="1" applyBorder="1" applyAlignment="1">
      <alignment horizontal="center"/>
    </xf>
    <xf numFmtId="0" fontId="4" fillId="8" borderId="42" xfId="0" applyFont="1" applyFill="1" applyBorder="1" applyAlignment="1">
      <alignment horizontal="center"/>
    </xf>
    <xf numFmtId="0" fontId="4" fillId="8" borderId="40" xfId="0" applyFont="1" applyFill="1" applyBorder="1" applyAlignment="1">
      <alignment horizontal="center"/>
    </xf>
    <xf numFmtId="0" fontId="5" fillId="8" borderId="0" xfId="0" applyFont="1" applyFill="1" applyAlignment="1">
      <alignment horizontal="center"/>
    </xf>
    <xf numFmtId="0" fontId="4" fillId="8" borderId="0" xfId="0" applyFont="1" applyFill="1" applyAlignment="1">
      <alignment horizontal="center"/>
    </xf>
    <xf numFmtId="0" fontId="5" fillId="8" borderId="18" xfId="0" applyFont="1" applyFill="1" applyBorder="1" applyAlignment="1">
      <alignment horizontal="left" vertical="center"/>
    </xf>
    <xf numFmtId="0" fontId="5" fillId="8" borderId="0" xfId="0" applyFont="1" applyFill="1" applyAlignment="1">
      <alignment horizontal="left" vertical="center"/>
    </xf>
    <xf numFmtId="0" fontId="5" fillId="8" borderId="0" xfId="0" applyFont="1" applyFill="1" applyAlignment="1">
      <alignment horizontal="center" vertical="center"/>
    </xf>
    <xf numFmtId="10" fontId="5" fillId="10" borderId="0" xfId="0" applyNumberFormat="1" applyFont="1" applyFill="1" applyAlignment="1" applyProtection="1">
      <alignment horizontal="center" vertical="center"/>
      <protection locked="0"/>
    </xf>
    <xf numFmtId="0" fontId="5" fillId="8" borderId="4" xfId="0" applyFont="1" applyFill="1" applyBorder="1" applyAlignment="1">
      <alignment horizontal="center" vertical="center"/>
    </xf>
    <xf numFmtId="0" fontId="5" fillId="8" borderId="25" xfId="0" applyFont="1" applyFill="1" applyBorder="1" applyAlignment="1">
      <alignment horizontal="center"/>
    </xf>
    <xf numFmtId="0" fontId="5" fillId="8" borderId="34" xfId="0" applyFont="1" applyFill="1" applyBorder="1" applyAlignment="1">
      <alignment horizontal="center"/>
    </xf>
    <xf numFmtId="0" fontId="5" fillId="8" borderId="12" xfId="0" applyFont="1" applyFill="1" applyBorder="1" applyAlignment="1">
      <alignment horizontal="center"/>
    </xf>
    <xf numFmtId="8" fontId="4" fillId="8" borderId="17" xfId="0" applyNumberFormat="1" applyFont="1" applyFill="1" applyBorder="1" applyAlignment="1">
      <alignment horizontal="center" vertical="center"/>
    </xf>
    <xf numFmtId="8" fontId="4" fillId="8" borderId="15" xfId="0" applyNumberFormat="1" applyFont="1" applyFill="1" applyBorder="1" applyAlignment="1">
      <alignment horizontal="center" vertical="center"/>
    </xf>
    <xf numFmtId="0" fontId="6" fillId="9" borderId="0" xfId="0" applyFont="1" applyFill="1" applyAlignment="1">
      <alignment horizontal="center" wrapText="1"/>
    </xf>
    <xf numFmtId="0" fontId="6" fillId="9" borderId="0" xfId="0" applyFont="1" applyFill="1" applyBorder="1" applyAlignment="1">
      <alignment horizontal="center" wrapText="1"/>
    </xf>
    <xf numFmtId="0" fontId="6" fillId="9" borderId="18" xfId="0" applyFont="1" applyFill="1" applyBorder="1" applyAlignment="1">
      <alignment horizontal="center"/>
    </xf>
    <xf numFmtId="0" fontId="5" fillId="8" borderId="43" xfId="0" applyFont="1" applyFill="1" applyBorder="1" applyAlignment="1">
      <alignment horizontal="center"/>
    </xf>
    <xf numFmtId="0" fontId="4" fillId="8" borderId="39" xfId="0" applyFont="1" applyFill="1" applyBorder="1" applyAlignment="1">
      <alignment horizontal="center"/>
    </xf>
    <xf numFmtId="0" fontId="4" fillId="8" borderId="44" xfId="0" applyFont="1" applyFill="1" applyBorder="1" applyAlignment="1">
      <alignment horizontal="center"/>
    </xf>
    <xf numFmtId="0" fontId="5" fillId="8" borderId="26" xfId="0" applyFont="1" applyFill="1" applyBorder="1" applyAlignment="1">
      <alignment horizontal="center"/>
    </xf>
    <xf numFmtId="0" fontId="0" fillId="8" borderId="0" xfId="0" applyFill="1"/>
    <xf numFmtId="0" fontId="1" fillId="8" borderId="27" xfId="0" applyFont="1" applyFill="1" applyBorder="1" applyAlignment="1">
      <alignment horizontal="left" vertical="top" wrapText="1"/>
    </xf>
    <xf numFmtId="0" fontId="0" fillId="8" borderId="24" xfId="0" applyFill="1" applyBorder="1" applyAlignment="1">
      <alignment horizontal="left" vertical="top"/>
    </xf>
    <xf numFmtId="0" fontId="0" fillId="8" borderId="2" xfId="0" applyFill="1" applyBorder="1" applyAlignment="1">
      <alignment horizontal="left" vertical="top"/>
    </xf>
    <xf numFmtId="0" fontId="0" fillId="8" borderId="18" xfId="0" applyFill="1" applyBorder="1" applyAlignment="1">
      <alignment horizontal="left" vertical="top"/>
    </xf>
    <xf numFmtId="0" fontId="0" fillId="8" borderId="0" xfId="0" applyFill="1" applyAlignment="1">
      <alignment horizontal="left" vertical="top"/>
    </xf>
    <xf numFmtId="0" fontId="0" fillId="8" borderId="4" xfId="0" applyFill="1" applyBorder="1" applyAlignment="1">
      <alignment horizontal="left" vertical="top"/>
    </xf>
    <xf numFmtId="0" fontId="0" fillId="8" borderId="19" xfId="0" applyFill="1" applyBorder="1" applyAlignment="1">
      <alignment horizontal="left" vertical="top"/>
    </xf>
    <xf numFmtId="0" fontId="0" fillId="8" borderId="20" xfId="0" applyFill="1" applyBorder="1" applyAlignment="1">
      <alignment horizontal="left" vertical="top"/>
    </xf>
    <xf numFmtId="0" fontId="0" fillId="8" borderId="7" xfId="0" applyFill="1" applyBorder="1" applyAlignment="1">
      <alignment horizontal="left" vertical="top"/>
    </xf>
    <xf numFmtId="0" fontId="5" fillId="5" borderId="26" xfId="0" applyFont="1" applyFill="1" applyBorder="1" applyAlignment="1">
      <alignment horizontal="center"/>
    </xf>
    <xf numFmtId="0" fontId="4" fillId="0" borderId="0" xfId="0" applyFont="1" applyAlignment="1">
      <alignment horizontal="center"/>
    </xf>
    <xf numFmtId="0" fontId="0" fillId="0" borderId="0" xfId="0"/>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2" fillId="4" borderId="27" xfId="1" applyFont="1" applyFill="1" applyBorder="1" applyAlignment="1">
      <alignment horizontal="center" vertical="center"/>
    </xf>
    <xf numFmtId="0" fontId="2" fillId="4" borderId="24" xfId="1" applyFont="1" applyFill="1" applyBorder="1" applyAlignment="1">
      <alignment horizontal="center" vertical="center"/>
    </xf>
    <xf numFmtId="0" fontId="1" fillId="0" borderId="24" xfId="1" applyBorder="1"/>
    <xf numFmtId="0" fontId="1" fillId="0" borderId="2" xfId="1" applyBorder="1"/>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 fillId="0" borderId="20" xfId="1" applyBorder="1"/>
    <xf numFmtId="0" fontId="1" fillId="0" borderId="7" xfId="1" applyBorder="1"/>
    <xf numFmtId="0" fontId="17" fillId="6" borderId="24" xfId="1" applyFont="1" applyFill="1" applyBorder="1" applyAlignment="1">
      <alignment horizontal="center"/>
    </xf>
    <xf numFmtId="0" fontId="21" fillId="6" borderId="20" xfId="2" applyFont="1" applyFill="1" applyBorder="1"/>
    <xf numFmtId="3" fontId="20" fillId="6" borderId="24" xfId="1" applyNumberFormat="1" applyFont="1" applyFill="1" applyBorder="1" applyAlignment="1">
      <alignment horizontal="center"/>
    </xf>
    <xf numFmtId="3" fontId="20" fillId="6" borderId="20" xfId="1" applyNumberFormat="1" applyFont="1" applyFill="1" applyBorder="1" applyAlignment="1">
      <alignment horizontal="center"/>
    </xf>
    <xf numFmtId="0" fontId="20" fillId="6" borderId="27" xfId="1" applyFont="1" applyFill="1" applyBorder="1" applyAlignment="1">
      <alignment horizontal="center"/>
    </xf>
    <xf numFmtId="0" fontId="20" fillId="6" borderId="2" xfId="1" applyFont="1" applyFill="1" applyBorder="1" applyAlignment="1">
      <alignment horizontal="center"/>
    </xf>
    <xf numFmtId="0" fontId="20" fillId="6" borderId="19" xfId="1" applyFont="1" applyFill="1" applyBorder="1" applyAlignment="1">
      <alignment horizontal="center"/>
    </xf>
    <xf numFmtId="0" fontId="20" fillId="6" borderId="7" xfId="1" applyFont="1" applyFill="1" applyBorder="1" applyAlignment="1">
      <alignment horizontal="center"/>
    </xf>
    <xf numFmtId="0" fontId="17" fillId="0" borderId="25" xfId="1" applyFont="1" applyBorder="1" applyAlignment="1">
      <alignment horizontal="right"/>
    </xf>
    <xf numFmtId="0" fontId="1" fillId="0" borderId="12" xfId="1" applyBorder="1" applyAlignment="1">
      <alignment horizontal="right"/>
    </xf>
  </cellXfs>
  <cellStyles count="3">
    <cellStyle name="Normal" xfId="0" builtinId="0"/>
    <cellStyle name="Normal_Canadian List No 40 Oct 12 2010 NEW" xfId="1" xr:uid="{00000000-0005-0000-0000-000001000000}"/>
    <cellStyle name="Normal_CURRENT LISTS SPREAD CALC 40 41 U1105 U1106" xfId="2" xr:uid="{00000000-0005-0000-0000-000002000000}"/>
  </cellStyles>
  <dxfs count="4">
    <dxf>
      <fill>
        <patternFill>
          <bgColor indexed="13"/>
        </patternFill>
      </fill>
    </dxf>
    <dxf>
      <font>
        <color indexed="20"/>
      </font>
      <fill>
        <patternFill>
          <bgColor indexed="45"/>
        </patternFill>
      </fill>
    </dxf>
    <dxf>
      <fill>
        <patternFill>
          <bgColor indexed="13"/>
        </patternFill>
      </fill>
    </dxf>
    <dxf>
      <fill>
        <patternFill>
          <bgColor indexed="13"/>
        </patternFill>
      </fill>
    </dxf>
  </dxfs>
  <tableStyles count="0" defaultTableStyle="TableStyleMedium2" defaultPivotStyle="PivotStyleLight16"/>
  <colors>
    <mruColors>
      <color rgb="FFFFFFCC"/>
      <color rgb="FF008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2</xdr:row>
      <xdr:rowOff>104775</xdr:rowOff>
    </xdr:from>
    <xdr:to>
      <xdr:col>16</xdr:col>
      <xdr:colOff>2162175</xdr:colOff>
      <xdr:row>6</xdr:row>
      <xdr:rowOff>293250</xdr:rowOff>
    </xdr:to>
    <xdr:pic>
      <xdr:nvPicPr>
        <xdr:cNvPr id="2" name="Picture 1" descr="Great Lakes Copper, In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7575" y="428625"/>
          <a:ext cx="10258425" cy="104572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2</xdr:row>
      <xdr:rowOff>28575</xdr:rowOff>
    </xdr:from>
    <xdr:to>
      <xdr:col>4</xdr:col>
      <xdr:colOff>304800</xdr:colOff>
      <xdr:row>7</xdr:row>
      <xdr:rowOff>53437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352425"/>
          <a:ext cx="4838700" cy="1186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47626</xdr:rowOff>
    </xdr:from>
    <xdr:to>
      <xdr:col>12</xdr:col>
      <xdr:colOff>549275</xdr:colOff>
      <xdr:row>5</xdr:row>
      <xdr:rowOff>38101</xdr:rowOff>
    </xdr:to>
    <xdr:pic>
      <xdr:nvPicPr>
        <xdr:cNvPr id="2" name="Picture 1" descr="Great Lakes Copper, Inc.">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7626"/>
          <a:ext cx="67214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0</xdr:row>
      <xdr:rowOff>133350</xdr:rowOff>
    </xdr:from>
    <xdr:to>
      <xdr:col>5</xdr:col>
      <xdr:colOff>447675</xdr:colOff>
      <xdr:row>4</xdr:row>
      <xdr:rowOff>99398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133350"/>
          <a:ext cx="3409950" cy="61374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0</xdr:colOff>
      <xdr:row>0</xdr:row>
      <xdr:rowOff>47626</xdr:rowOff>
    </xdr:from>
    <xdr:to>
      <xdr:col>12</xdr:col>
      <xdr:colOff>549275</xdr:colOff>
      <xdr:row>5</xdr:row>
      <xdr:rowOff>38101</xdr:rowOff>
    </xdr:to>
    <xdr:pic>
      <xdr:nvPicPr>
        <xdr:cNvPr id="5" name="Picture 4" descr="Great Lakes Copper, Inc.">
          <a:extLst>
            <a:ext uri="{FF2B5EF4-FFF2-40B4-BE49-F238E27FC236}">
              <a16:creationId xmlns:a16="http://schemas.microsoft.com/office/drawing/2014/main" id="{3761AE36-F093-402D-A2EA-18B130837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7626"/>
          <a:ext cx="66833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53339</xdr:colOff>
      <xdr:row>0</xdr:row>
      <xdr:rowOff>114300</xdr:rowOff>
    </xdr:from>
    <xdr:to>
      <xdr:col>5</xdr:col>
      <xdr:colOff>362402</xdr:colOff>
      <xdr:row>4</xdr:row>
      <xdr:rowOff>47969</xdr:rowOff>
    </xdr:to>
    <xdr:pic>
      <xdr:nvPicPr>
        <xdr:cNvPr id="6" name="Picture 5">
          <a:extLst>
            <a:ext uri="{FF2B5EF4-FFF2-40B4-BE49-F238E27FC236}">
              <a16:creationId xmlns:a16="http://schemas.microsoft.com/office/drawing/2014/main" id="{21C818DB-02CE-4E2A-8455-B13BCAC381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39" y="114300"/>
          <a:ext cx="3357063" cy="581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47626</xdr:rowOff>
    </xdr:from>
    <xdr:to>
      <xdr:col>12</xdr:col>
      <xdr:colOff>587375</xdr:colOff>
      <xdr:row>5</xdr:row>
      <xdr:rowOff>38101</xdr:rowOff>
    </xdr:to>
    <xdr:pic>
      <xdr:nvPicPr>
        <xdr:cNvPr id="2" name="Picture 1" descr="Great Lakes Copper, Inc.">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7626"/>
          <a:ext cx="6683375" cy="8001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657225</xdr:colOff>
      <xdr:row>43</xdr:row>
      <xdr:rowOff>9525</xdr:rowOff>
    </xdr:from>
    <xdr:to>
      <xdr:col>11</xdr:col>
      <xdr:colOff>390525</xdr:colOff>
      <xdr:row>50</xdr:row>
      <xdr:rowOff>19050</xdr:rowOff>
    </xdr:to>
    <xdr:pic>
      <xdr:nvPicPr>
        <xdr:cNvPr id="3354" name="Picture 3">
          <a:extLst>
            <a:ext uri="{FF2B5EF4-FFF2-40B4-BE49-F238E27FC236}">
              <a16:creationId xmlns:a16="http://schemas.microsoft.com/office/drawing/2014/main" id="{00000000-0008-0000-0300-00001A0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 y="7181850"/>
          <a:ext cx="65627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76200</xdr:rowOff>
    </xdr:from>
    <xdr:to>
      <xdr:col>6</xdr:col>
      <xdr:colOff>76200</xdr:colOff>
      <xdr:row>4</xdr:row>
      <xdr:rowOff>110823</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76200"/>
          <a:ext cx="3790950" cy="682323"/>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2</xdr:row>
      <xdr:rowOff>47625</xdr:rowOff>
    </xdr:from>
    <xdr:ext cx="7711017" cy="878416"/>
    <xdr:pic>
      <xdr:nvPicPr>
        <xdr:cNvPr id="2" name="Picture 1" descr="Great Lakes Copper, Inc.">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371475"/>
          <a:ext cx="7711017" cy="878416"/>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xdr:row>
      <xdr:rowOff>47625</xdr:rowOff>
    </xdr:from>
    <xdr:ext cx="4843272" cy="871728"/>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71475"/>
          <a:ext cx="4843272" cy="87172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9"/>
  <sheetViews>
    <sheetView tabSelected="1" zoomScaleNormal="100" workbookViewId="0">
      <pane ySplit="12" topLeftCell="A13" activePane="bottomLeft" state="frozen"/>
      <selection pane="bottomLeft" activeCell="P34" sqref="P34"/>
    </sheetView>
  </sheetViews>
  <sheetFormatPr defaultColWidth="9.140625" defaultRowHeight="12.75"/>
  <cols>
    <col min="1" max="1" width="9.5703125" style="101" customWidth="1"/>
    <col min="2" max="2" width="32.85546875" style="101" bestFit="1" customWidth="1"/>
    <col min="3" max="3" width="14.28515625" style="101" customWidth="1"/>
    <col min="4" max="4" width="12.140625" style="101" customWidth="1"/>
    <col min="5" max="5" width="6.7109375" style="102" customWidth="1"/>
    <col min="6" max="6" width="7.5703125" style="102" hidden="1" customWidth="1"/>
    <col min="7" max="7" width="8.140625" style="101" customWidth="1"/>
    <col min="8" max="8" width="9.140625" style="101" hidden="1" customWidth="1"/>
    <col min="9" max="9" width="10.140625" style="101" bestFit="1" customWidth="1"/>
    <col min="10" max="10" width="9" style="101" customWidth="1"/>
    <col min="11" max="11" width="10.140625" style="101" bestFit="1" customWidth="1"/>
    <col min="12" max="12" width="5.140625" style="101" bestFit="1" customWidth="1"/>
    <col min="13" max="13" width="13.7109375" style="101" customWidth="1"/>
    <col min="14" max="14" width="14.42578125" style="101" customWidth="1"/>
    <col min="15" max="15" width="6.85546875" style="101" customWidth="1"/>
    <col min="16" max="16" width="20.140625" style="101" customWidth="1"/>
    <col min="17" max="17" width="33" style="101" customWidth="1"/>
    <col min="18" max="21" width="9.140625" style="99" hidden="1" customWidth="1"/>
    <col min="22" max="22" width="0.140625" style="99" customWidth="1"/>
    <col min="23" max="25" width="9.140625" style="99" customWidth="1"/>
    <col min="26" max="16384" width="9.140625" style="99"/>
  </cols>
  <sheetData>
    <row r="1" spans="1:21" ht="12.75" customHeight="1">
      <c r="A1" s="235" t="s">
        <v>1035</v>
      </c>
      <c r="B1" s="236"/>
      <c r="C1" s="236"/>
      <c r="D1" s="236"/>
      <c r="E1" s="236"/>
      <c r="F1" s="236"/>
      <c r="G1" s="236"/>
      <c r="H1" s="236"/>
      <c r="I1" s="236"/>
      <c r="J1" s="236"/>
      <c r="K1" s="236"/>
      <c r="L1" s="236"/>
      <c r="M1" s="236"/>
      <c r="N1" s="236"/>
      <c r="O1" s="236"/>
      <c r="P1" s="236"/>
      <c r="Q1" s="239" t="s">
        <v>1021</v>
      </c>
      <c r="R1" s="98"/>
    </row>
    <row r="2" spans="1:21" ht="12.75" customHeight="1" thickBot="1">
      <c r="A2" s="237"/>
      <c r="B2" s="238"/>
      <c r="C2" s="238"/>
      <c r="D2" s="238"/>
      <c r="E2" s="238"/>
      <c r="F2" s="238"/>
      <c r="G2" s="238"/>
      <c r="H2" s="238"/>
      <c r="I2" s="238"/>
      <c r="J2" s="238"/>
      <c r="K2" s="238"/>
      <c r="L2" s="238"/>
      <c r="M2" s="238"/>
      <c r="N2" s="238"/>
      <c r="O2" s="238"/>
      <c r="P2" s="238"/>
      <c r="Q2" s="240"/>
      <c r="R2" s="98"/>
    </row>
    <row r="3" spans="1:21">
      <c r="A3" s="100"/>
      <c r="K3" s="103"/>
      <c r="Q3" s="104"/>
      <c r="T3" s="105">
        <f>L8</f>
        <v>0</v>
      </c>
      <c r="U3" s="106">
        <f>1-T3</f>
        <v>1</v>
      </c>
    </row>
    <row r="4" spans="1:21">
      <c r="A4" s="100"/>
      <c r="Q4" s="104"/>
    </row>
    <row r="5" spans="1:21">
      <c r="A5" s="100"/>
      <c r="Q5" s="104"/>
    </row>
    <row r="6" spans="1:21" ht="29.45" customHeight="1">
      <c r="A6" s="100"/>
      <c r="Q6" s="104"/>
      <c r="S6" s="105">
        <v>0.124</v>
      </c>
    </row>
    <row r="7" spans="1:21" ht="24.2" customHeight="1">
      <c r="A7" s="100"/>
      <c r="Q7" s="104"/>
      <c r="T7" s="105">
        <v>0.23</v>
      </c>
    </row>
    <row r="8" spans="1:21">
      <c r="A8" s="248" t="s">
        <v>731</v>
      </c>
      <c r="B8" s="249"/>
      <c r="C8" s="249"/>
      <c r="D8" s="249"/>
      <c r="E8" s="249"/>
      <c r="F8" s="107"/>
      <c r="J8" s="250" t="s">
        <v>0</v>
      </c>
      <c r="K8" s="250"/>
      <c r="L8" s="251">
        <v>0</v>
      </c>
      <c r="M8" s="251"/>
      <c r="N8" s="251"/>
      <c r="O8" s="251"/>
      <c r="P8" s="251"/>
      <c r="Q8" s="252" t="s">
        <v>1</v>
      </c>
    </row>
    <row r="9" spans="1:21" ht="16.350000000000001" customHeight="1">
      <c r="A9" s="248"/>
      <c r="B9" s="249"/>
      <c r="C9" s="249"/>
      <c r="D9" s="249"/>
      <c r="E9" s="249"/>
      <c r="F9" s="107"/>
      <c r="J9" s="250"/>
      <c r="K9" s="250"/>
      <c r="L9" s="251"/>
      <c r="M9" s="251"/>
      <c r="N9" s="251"/>
      <c r="O9" s="251"/>
      <c r="P9" s="251"/>
      <c r="Q9" s="252"/>
    </row>
    <row r="10" spans="1:21" ht="11.85" customHeight="1">
      <c r="A10" s="163" t="s">
        <v>790</v>
      </c>
      <c r="B10" s="108" t="s">
        <v>1036</v>
      </c>
      <c r="C10" s="108"/>
      <c r="D10" s="108"/>
      <c r="E10" s="109"/>
      <c r="F10" s="109"/>
      <c r="J10" s="208" t="s">
        <v>2</v>
      </c>
      <c r="K10" s="209"/>
      <c r="Q10" s="110"/>
    </row>
    <row r="11" spans="1:21" ht="12.75" customHeight="1">
      <c r="A11" s="260" t="s">
        <v>3</v>
      </c>
      <c r="B11" s="121" t="s">
        <v>4</v>
      </c>
      <c r="C11" s="121" t="s">
        <v>1026</v>
      </c>
      <c r="D11" s="121" t="s">
        <v>1027</v>
      </c>
      <c r="E11" s="122"/>
      <c r="F11" s="122"/>
      <c r="G11" s="121" t="s">
        <v>732</v>
      </c>
      <c r="H11" s="121"/>
      <c r="I11" s="121" t="s">
        <v>732</v>
      </c>
      <c r="J11" s="210" t="s">
        <v>6</v>
      </c>
      <c r="K11" s="211" t="s">
        <v>6</v>
      </c>
      <c r="L11" s="121" t="s">
        <v>7</v>
      </c>
      <c r="M11" s="258" t="s">
        <v>1028</v>
      </c>
      <c r="N11" s="258" t="s">
        <v>1029</v>
      </c>
      <c r="O11" s="121" t="s">
        <v>1030</v>
      </c>
      <c r="P11" s="258" t="s">
        <v>1031</v>
      </c>
      <c r="Q11" s="123" t="s">
        <v>10</v>
      </c>
    </row>
    <row r="12" spans="1:21" ht="12.75" customHeight="1" thickBot="1">
      <c r="A12" s="260"/>
      <c r="B12" s="221" t="s">
        <v>11</v>
      </c>
      <c r="C12" s="221"/>
      <c r="D12" s="221" t="s">
        <v>685</v>
      </c>
      <c r="E12" s="122" t="s">
        <v>5</v>
      </c>
      <c r="F12" s="222"/>
      <c r="G12" s="221" t="s">
        <v>12</v>
      </c>
      <c r="H12" s="221"/>
      <c r="I12" s="221" t="s">
        <v>13</v>
      </c>
      <c r="J12" s="210" t="s">
        <v>12</v>
      </c>
      <c r="K12" s="211" t="s">
        <v>13</v>
      </c>
      <c r="L12" s="221" t="s">
        <v>14</v>
      </c>
      <c r="M12" s="259"/>
      <c r="N12" s="259"/>
      <c r="O12" s="221" t="s">
        <v>685</v>
      </c>
      <c r="P12" s="259"/>
      <c r="Q12" s="123" t="s">
        <v>17</v>
      </c>
    </row>
    <row r="13" spans="1:21" ht="12.75" customHeight="1" thickBot="1">
      <c r="A13" s="253" t="s">
        <v>818</v>
      </c>
      <c r="B13" s="254"/>
      <c r="C13" s="254"/>
      <c r="D13" s="254"/>
      <c r="E13" s="254"/>
      <c r="F13" s="254"/>
      <c r="G13" s="254"/>
      <c r="H13" s="254"/>
      <c r="I13" s="254"/>
      <c r="J13" s="254"/>
      <c r="K13" s="254"/>
      <c r="L13" s="254"/>
      <c r="M13" s="254"/>
      <c r="N13" s="254"/>
      <c r="O13" s="254"/>
      <c r="P13" s="254"/>
      <c r="Q13" s="255"/>
    </row>
    <row r="14" spans="1:21" ht="12.75" customHeight="1">
      <c r="A14" s="97" t="s">
        <v>45</v>
      </c>
      <c r="B14" s="97" t="s">
        <v>46</v>
      </c>
      <c r="C14" s="117">
        <v>12</v>
      </c>
      <c r="D14" s="117">
        <v>0.14499999999999999</v>
      </c>
      <c r="E14" s="119">
        <v>0.375</v>
      </c>
      <c r="F14" s="169"/>
      <c r="G14" s="131">
        <f>VLOOKUP(A14,Sheet1!A:B,2,FALSE)</f>
        <v>3.26</v>
      </c>
      <c r="H14" s="131">
        <f t="shared" ref="H14:H31" si="0">G14*C14</f>
        <v>39.119999999999997</v>
      </c>
      <c r="I14" s="116">
        <f t="shared" ref="I14:I33" si="1">H14</f>
        <v>39.119999999999997</v>
      </c>
      <c r="J14" s="132">
        <f t="shared" ref="J14:J33" si="2">G14*$U$3</f>
        <v>3.26</v>
      </c>
      <c r="K14" s="132">
        <f t="shared" ref="K14:K33" si="3">I14*$U$3</f>
        <v>39.119999999999997</v>
      </c>
      <c r="L14" s="133">
        <f>VLOOKUP(A14,Sheet1!A:C,3,FALSE)</f>
        <v>1</v>
      </c>
      <c r="M14" s="133">
        <f>VLOOKUP(A14,Sheet1!A:D,4,FALSE)</f>
        <v>1</v>
      </c>
      <c r="N14" s="133">
        <f>VLOOKUP(A14,Sheet1!A:E,5,FALSE)</f>
        <v>600</v>
      </c>
      <c r="O14" s="134">
        <f>C14*D14</f>
        <v>1.7399999999999998</v>
      </c>
      <c r="P14" s="134">
        <f>L14*O14</f>
        <v>1.7399999999999998</v>
      </c>
      <c r="Q14" s="95" t="s">
        <v>47</v>
      </c>
    </row>
    <row r="15" spans="1:21" ht="12.75" customHeight="1">
      <c r="A15" s="144" t="s">
        <v>792</v>
      </c>
      <c r="B15" s="97" t="s">
        <v>793</v>
      </c>
      <c r="C15" s="117">
        <v>20</v>
      </c>
      <c r="D15" s="117">
        <v>0.14499999999999999</v>
      </c>
      <c r="E15" s="117">
        <v>0.375</v>
      </c>
      <c r="F15" s="168"/>
      <c r="G15" s="131">
        <f>VLOOKUP(A15,Sheet1!A:B,2,FALSE)</f>
        <v>3.26</v>
      </c>
      <c r="H15" s="131">
        <f t="shared" si="0"/>
        <v>65.199999999999989</v>
      </c>
      <c r="I15" s="116">
        <f t="shared" si="1"/>
        <v>65.199999999999989</v>
      </c>
      <c r="J15" s="132">
        <f t="shared" si="2"/>
        <v>3.26</v>
      </c>
      <c r="K15" s="132">
        <f t="shared" si="3"/>
        <v>65.199999999999989</v>
      </c>
      <c r="L15" s="133">
        <f>VLOOKUP(A15,Sheet1!A:C,3,FALSE)</f>
        <v>1</v>
      </c>
      <c r="M15" s="133">
        <f>VLOOKUP(A15,Sheet1!A:D,4,FALSE)</f>
        <v>1</v>
      </c>
      <c r="N15" s="133">
        <f>VLOOKUP(A15,Sheet1!A:E,5,FALSE)</f>
        <v>340</v>
      </c>
      <c r="O15" s="134">
        <f t="shared" ref="O15:O48" si="4">C15*D15</f>
        <v>2.9</v>
      </c>
      <c r="P15" s="134">
        <f t="shared" ref="P15:P48" si="5">L15*O15</f>
        <v>2.9</v>
      </c>
      <c r="Q15" s="170" t="s">
        <v>794</v>
      </c>
    </row>
    <row r="16" spans="1:21" ht="12.75" customHeight="1">
      <c r="A16" s="97" t="s">
        <v>48</v>
      </c>
      <c r="B16" s="97" t="s">
        <v>49</v>
      </c>
      <c r="C16" s="117">
        <v>12</v>
      </c>
      <c r="D16" s="117">
        <v>0.26900000000000002</v>
      </c>
      <c r="E16" s="119">
        <v>0.5</v>
      </c>
      <c r="F16" s="169"/>
      <c r="G16" s="131">
        <f>VLOOKUP(A16,Sheet1!A:B,2,FALSE)</f>
        <v>5.1100000000000003</v>
      </c>
      <c r="H16" s="131">
        <f t="shared" si="0"/>
        <v>61.320000000000007</v>
      </c>
      <c r="I16" s="116">
        <f t="shared" si="1"/>
        <v>61.320000000000007</v>
      </c>
      <c r="J16" s="132">
        <f t="shared" si="2"/>
        <v>5.1100000000000003</v>
      </c>
      <c r="K16" s="132">
        <f t="shared" si="3"/>
        <v>61.320000000000007</v>
      </c>
      <c r="L16" s="133">
        <f>VLOOKUP(A16,Sheet1!A:C,3,FALSE)</f>
        <v>1</v>
      </c>
      <c r="M16" s="133">
        <f>VLOOKUP(A16,Sheet1!A:D,4,FALSE)</f>
        <v>1</v>
      </c>
      <c r="N16" s="133">
        <f>VLOOKUP(A16,Sheet1!A:E,5,FALSE)</f>
        <v>300</v>
      </c>
      <c r="O16" s="134">
        <f t="shared" si="4"/>
        <v>3.2280000000000002</v>
      </c>
      <c r="P16" s="134">
        <f t="shared" si="5"/>
        <v>3.2280000000000002</v>
      </c>
      <c r="Q16" s="95" t="s">
        <v>50</v>
      </c>
    </row>
    <row r="17" spans="1:17" ht="12.75" customHeight="1">
      <c r="A17" s="144" t="s">
        <v>795</v>
      </c>
      <c r="B17" s="97" t="s">
        <v>796</v>
      </c>
      <c r="C17" s="117">
        <v>20</v>
      </c>
      <c r="D17" s="117">
        <v>0.26900000000000002</v>
      </c>
      <c r="E17" s="119">
        <v>0.5</v>
      </c>
      <c r="F17" s="168"/>
      <c r="G17" s="131">
        <f>VLOOKUP(A17,Sheet1!A:B,2,FALSE)</f>
        <v>5.1100000000000003</v>
      </c>
      <c r="H17" s="131">
        <f t="shared" si="0"/>
        <v>102.2</v>
      </c>
      <c r="I17" s="116">
        <f t="shared" si="1"/>
        <v>102.2</v>
      </c>
      <c r="J17" s="132">
        <f t="shared" si="2"/>
        <v>5.1100000000000003</v>
      </c>
      <c r="K17" s="132">
        <f t="shared" si="3"/>
        <v>102.2</v>
      </c>
      <c r="L17" s="133">
        <f>VLOOKUP(A17,Sheet1!A:C,3,FALSE)</f>
        <v>1</v>
      </c>
      <c r="M17" s="133">
        <f>VLOOKUP(A17,Sheet1!A:D,4,FALSE)</f>
        <v>1</v>
      </c>
      <c r="N17" s="133">
        <f>VLOOKUP(A17,Sheet1!A:E,5,FALSE)</f>
        <v>180</v>
      </c>
      <c r="O17" s="134">
        <f t="shared" si="4"/>
        <v>5.3800000000000008</v>
      </c>
      <c r="P17" s="134">
        <f t="shared" si="5"/>
        <v>5.3800000000000008</v>
      </c>
      <c r="Q17" s="95" t="s">
        <v>50</v>
      </c>
    </row>
    <row r="18" spans="1:17" ht="12.75" customHeight="1">
      <c r="A18" s="97" t="s">
        <v>18</v>
      </c>
      <c r="B18" s="97" t="s">
        <v>19</v>
      </c>
      <c r="C18" s="117">
        <v>10</v>
      </c>
      <c r="D18" s="117">
        <v>0.34399999999999997</v>
      </c>
      <c r="E18" s="130">
        <v>0.625</v>
      </c>
      <c r="F18" s="130"/>
      <c r="G18" s="131">
        <f>VLOOKUP(A18,Sheet1!A:B,2,FALSE)</f>
        <v>5.92</v>
      </c>
      <c r="H18" s="131">
        <f t="shared" si="0"/>
        <v>59.2</v>
      </c>
      <c r="I18" s="116">
        <f t="shared" si="1"/>
        <v>59.2</v>
      </c>
      <c r="J18" s="132">
        <f t="shared" si="2"/>
        <v>5.92</v>
      </c>
      <c r="K18" s="132">
        <f t="shared" si="3"/>
        <v>59.2</v>
      </c>
      <c r="L18" s="133">
        <f>VLOOKUP(A18,Sheet1!A:C,3,FALSE)</f>
        <v>1</v>
      </c>
      <c r="M18" s="133">
        <f>VLOOKUP(A18,Sheet1!A:D,4,FALSE)</f>
        <v>1</v>
      </c>
      <c r="N18" s="133">
        <f>VLOOKUP(A18,Sheet1!A:E,5,FALSE)</f>
        <v>240</v>
      </c>
      <c r="O18" s="134">
        <f t="shared" si="4"/>
        <v>3.4399999999999995</v>
      </c>
      <c r="P18" s="134">
        <f t="shared" si="5"/>
        <v>3.4399999999999995</v>
      </c>
      <c r="Q18" s="95" t="s">
        <v>20</v>
      </c>
    </row>
    <row r="19" spans="1:17" ht="12.75" customHeight="1">
      <c r="A19" s="97" t="s">
        <v>51</v>
      </c>
      <c r="B19" s="97" t="s">
        <v>52</v>
      </c>
      <c r="C19" s="117">
        <v>12</v>
      </c>
      <c r="D19" s="117">
        <v>0.34399999999999997</v>
      </c>
      <c r="E19" s="119">
        <v>0.625</v>
      </c>
      <c r="F19" s="119"/>
      <c r="G19" s="131">
        <f>VLOOKUP(A19,Sheet1!A:B,2,FALSE)</f>
        <v>5.92</v>
      </c>
      <c r="H19" s="131">
        <f t="shared" si="0"/>
        <v>71.039999999999992</v>
      </c>
      <c r="I19" s="116">
        <f t="shared" si="1"/>
        <v>71.039999999999992</v>
      </c>
      <c r="J19" s="132">
        <f t="shared" si="2"/>
        <v>5.92</v>
      </c>
      <c r="K19" s="132">
        <f t="shared" si="3"/>
        <v>71.039999999999992</v>
      </c>
      <c r="L19" s="133">
        <f>VLOOKUP(A19,Sheet1!A:C,3,FALSE)</f>
        <v>1</v>
      </c>
      <c r="M19" s="133">
        <f>VLOOKUP(A19,Sheet1!A:D,4,FALSE)</f>
        <v>1</v>
      </c>
      <c r="N19" s="133">
        <f>VLOOKUP(A19,Sheet1!A:E,5,FALSE)</f>
        <v>240</v>
      </c>
      <c r="O19" s="134">
        <f t="shared" si="4"/>
        <v>4.1280000000000001</v>
      </c>
      <c r="P19" s="134">
        <f t="shared" si="5"/>
        <v>4.1280000000000001</v>
      </c>
      <c r="Q19" s="95" t="s">
        <v>53</v>
      </c>
    </row>
    <row r="20" spans="1:17" ht="12.75" customHeight="1">
      <c r="A20" s="144" t="s">
        <v>742</v>
      </c>
      <c r="B20" s="97" t="s">
        <v>797</v>
      </c>
      <c r="C20" s="117">
        <v>20</v>
      </c>
      <c r="D20" s="117">
        <v>0.34399999999999997</v>
      </c>
      <c r="E20" s="117">
        <v>0.625</v>
      </c>
      <c r="F20" s="168"/>
      <c r="G20" s="131">
        <f>VLOOKUP(A20,Sheet1!A:B,2,FALSE)</f>
        <v>5.92</v>
      </c>
      <c r="H20" s="131">
        <f t="shared" si="0"/>
        <v>118.4</v>
      </c>
      <c r="I20" s="116">
        <f t="shared" si="1"/>
        <v>118.4</v>
      </c>
      <c r="J20" s="132">
        <f t="shared" si="2"/>
        <v>5.92</v>
      </c>
      <c r="K20" s="132">
        <f t="shared" si="3"/>
        <v>118.4</v>
      </c>
      <c r="L20" s="133">
        <f>VLOOKUP(A20,Sheet1!A:C,3,FALSE)</f>
        <v>1</v>
      </c>
      <c r="M20" s="133">
        <f>VLOOKUP(A20,Sheet1!A:D,4,FALSE)</f>
        <v>1</v>
      </c>
      <c r="N20" s="133">
        <f>VLOOKUP(A20,Sheet1!A:E,5,FALSE)</f>
        <v>150</v>
      </c>
      <c r="O20" s="134">
        <f t="shared" si="4"/>
        <v>6.879999999999999</v>
      </c>
      <c r="P20" s="134">
        <f t="shared" si="5"/>
        <v>6.879999999999999</v>
      </c>
      <c r="Q20" s="170" t="s">
        <v>798</v>
      </c>
    </row>
    <row r="21" spans="1:17" ht="12.75" customHeight="1">
      <c r="A21" s="97" t="s">
        <v>54</v>
      </c>
      <c r="B21" s="97" t="s">
        <v>55</v>
      </c>
      <c r="C21" s="117">
        <v>12</v>
      </c>
      <c r="D21" s="117">
        <v>0.41799999999999998</v>
      </c>
      <c r="E21" s="119">
        <v>0.75</v>
      </c>
      <c r="F21" s="119"/>
      <c r="G21" s="131">
        <f>VLOOKUP(A21,Sheet1!A:B,2,FALSE)</f>
        <v>7.97</v>
      </c>
      <c r="H21" s="131">
        <f t="shared" si="0"/>
        <v>95.64</v>
      </c>
      <c r="I21" s="116">
        <f t="shared" si="1"/>
        <v>95.64</v>
      </c>
      <c r="J21" s="132">
        <f t="shared" si="2"/>
        <v>7.97</v>
      </c>
      <c r="K21" s="132">
        <f t="shared" si="3"/>
        <v>95.64</v>
      </c>
      <c r="L21" s="133">
        <f>VLOOKUP(A21,Sheet1!A:C,3,FALSE)</f>
        <v>1</v>
      </c>
      <c r="M21" s="133">
        <f>VLOOKUP(A21,Sheet1!A:D,4,FALSE)</f>
        <v>1</v>
      </c>
      <c r="N21" s="133">
        <f>VLOOKUP(A21,Sheet1!A:E,5,FALSE)</f>
        <v>200</v>
      </c>
      <c r="O21" s="134">
        <f t="shared" si="4"/>
        <v>5.016</v>
      </c>
      <c r="P21" s="134">
        <f t="shared" si="5"/>
        <v>5.016</v>
      </c>
      <c r="Q21" s="95" t="s">
        <v>56</v>
      </c>
    </row>
    <row r="22" spans="1:17" ht="12.75" customHeight="1">
      <c r="A22" s="144" t="s">
        <v>735</v>
      </c>
      <c r="B22" s="97" t="s">
        <v>799</v>
      </c>
      <c r="C22" s="117">
        <v>20</v>
      </c>
      <c r="D22" s="117">
        <v>0.41799999999999998</v>
      </c>
      <c r="E22" s="119">
        <v>0.75</v>
      </c>
      <c r="F22" s="166"/>
      <c r="G22" s="131">
        <f>VLOOKUP(A22,Sheet1!A:B,2,FALSE)</f>
        <v>7.97</v>
      </c>
      <c r="H22" s="131">
        <f t="shared" si="0"/>
        <v>159.4</v>
      </c>
      <c r="I22" s="116">
        <f t="shared" si="1"/>
        <v>159.4</v>
      </c>
      <c r="J22" s="132">
        <f t="shared" si="2"/>
        <v>7.97</v>
      </c>
      <c r="K22" s="132">
        <f t="shared" si="3"/>
        <v>159.4</v>
      </c>
      <c r="L22" s="133">
        <f>VLOOKUP(A22,Sheet1!A:C,3,FALSE)</f>
        <v>1</v>
      </c>
      <c r="M22" s="133">
        <f>VLOOKUP(A22,Sheet1!A:D,4,FALSE)</f>
        <v>1</v>
      </c>
      <c r="N22" s="133">
        <f>VLOOKUP(A22,Sheet1!A:E,5,FALSE)</f>
        <v>120</v>
      </c>
      <c r="O22" s="134">
        <f t="shared" si="4"/>
        <v>8.36</v>
      </c>
      <c r="P22" s="134">
        <f t="shared" si="5"/>
        <v>8.36</v>
      </c>
      <c r="Q22" s="170" t="s">
        <v>802</v>
      </c>
    </row>
    <row r="23" spans="1:17" ht="12.75" customHeight="1">
      <c r="A23" s="97" t="s">
        <v>21</v>
      </c>
      <c r="B23" s="97" t="s">
        <v>22</v>
      </c>
      <c r="C23" s="117">
        <v>10</v>
      </c>
      <c r="D23" s="117">
        <v>0.64100000000000001</v>
      </c>
      <c r="E23" s="130">
        <v>0.875</v>
      </c>
      <c r="F23" s="130"/>
      <c r="G23" s="131">
        <f>VLOOKUP(A23,Sheet1!A:B,2,FALSE)</f>
        <v>11.05</v>
      </c>
      <c r="H23" s="131">
        <f t="shared" si="0"/>
        <v>110.5</v>
      </c>
      <c r="I23" s="116">
        <f t="shared" si="1"/>
        <v>110.5</v>
      </c>
      <c r="J23" s="132">
        <f t="shared" si="2"/>
        <v>11.05</v>
      </c>
      <c r="K23" s="132">
        <f t="shared" si="3"/>
        <v>110.5</v>
      </c>
      <c r="L23" s="133">
        <f>VLOOKUP(A23,Sheet1!A:C,3,FALSE)</f>
        <v>1</v>
      </c>
      <c r="M23" s="133">
        <f>VLOOKUP(A23,Sheet1!A:D,4,FALSE)</f>
        <v>1</v>
      </c>
      <c r="N23" s="133">
        <f>VLOOKUP(A23,Sheet1!A:E,5,FALSE)</f>
        <v>120</v>
      </c>
      <c r="O23" s="134">
        <f t="shared" si="4"/>
        <v>6.41</v>
      </c>
      <c r="P23" s="134">
        <f t="shared" si="5"/>
        <v>6.41</v>
      </c>
      <c r="Q23" s="95" t="s">
        <v>23</v>
      </c>
    </row>
    <row r="24" spans="1:17" ht="12.75" customHeight="1">
      <c r="A24" s="135" t="s">
        <v>57</v>
      </c>
      <c r="B24" s="97" t="s">
        <v>58</v>
      </c>
      <c r="C24" s="117">
        <v>12</v>
      </c>
      <c r="D24" s="117">
        <v>0.64100000000000001</v>
      </c>
      <c r="E24" s="119">
        <v>0.875</v>
      </c>
      <c r="F24" s="119"/>
      <c r="G24" s="131">
        <f>VLOOKUP(A24,Sheet1!A:B,2,FALSE)</f>
        <v>11.05</v>
      </c>
      <c r="H24" s="131">
        <f t="shared" si="0"/>
        <v>132.60000000000002</v>
      </c>
      <c r="I24" s="116">
        <f t="shared" si="1"/>
        <v>132.60000000000002</v>
      </c>
      <c r="J24" s="132">
        <f t="shared" si="2"/>
        <v>11.05</v>
      </c>
      <c r="K24" s="132">
        <f t="shared" si="3"/>
        <v>132.60000000000002</v>
      </c>
      <c r="L24" s="133">
        <f>VLOOKUP(A24,Sheet1!A:C,3,FALSE)</f>
        <v>1</v>
      </c>
      <c r="M24" s="133">
        <f>VLOOKUP(A24,Sheet1!A:D,4,FALSE)</f>
        <v>1</v>
      </c>
      <c r="N24" s="133">
        <f>VLOOKUP(A24,Sheet1!A:E,5,FALSE)</f>
        <v>120</v>
      </c>
      <c r="O24" s="134">
        <f t="shared" si="4"/>
        <v>7.6920000000000002</v>
      </c>
      <c r="P24" s="134">
        <f t="shared" si="5"/>
        <v>7.6920000000000002</v>
      </c>
      <c r="Q24" s="95" t="s">
        <v>59</v>
      </c>
    </row>
    <row r="25" spans="1:17" ht="12.75" customHeight="1">
      <c r="A25" s="144" t="s">
        <v>736</v>
      </c>
      <c r="B25" s="97" t="s">
        <v>800</v>
      </c>
      <c r="C25" s="117">
        <v>20</v>
      </c>
      <c r="D25" s="117">
        <v>0.64100000000000001</v>
      </c>
      <c r="E25" s="117">
        <v>0.875</v>
      </c>
      <c r="F25" s="168"/>
      <c r="G25" s="131">
        <f>VLOOKUP(A25,Sheet1!A:B,2,FALSE)</f>
        <v>11.05</v>
      </c>
      <c r="H25" s="131">
        <f t="shared" si="0"/>
        <v>221</v>
      </c>
      <c r="I25" s="116">
        <f t="shared" si="1"/>
        <v>221</v>
      </c>
      <c r="J25" s="132">
        <f t="shared" si="2"/>
        <v>11.05</v>
      </c>
      <c r="K25" s="132">
        <f t="shared" si="3"/>
        <v>221</v>
      </c>
      <c r="L25" s="133">
        <f>VLOOKUP(A25,Sheet1!A:C,3,FALSE)</f>
        <v>1</v>
      </c>
      <c r="M25" s="133">
        <f>VLOOKUP(A25,Sheet1!A:D,4,FALSE)</f>
        <v>1</v>
      </c>
      <c r="N25" s="133">
        <f>VLOOKUP(A25,Sheet1!A:E,5,FALSE)</f>
        <v>80</v>
      </c>
      <c r="O25" s="134">
        <f t="shared" si="4"/>
        <v>12.82</v>
      </c>
      <c r="P25" s="134">
        <f t="shared" si="5"/>
        <v>12.82</v>
      </c>
      <c r="Q25" s="170" t="s">
        <v>801</v>
      </c>
    </row>
    <row r="26" spans="1:17" ht="12.75" customHeight="1">
      <c r="A26" s="97" t="s">
        <v>24</v>
      </c>
      <c r="B26" s="97" t="s">
        <v>25</v>
      </c>
      <c r="C26" s="117">
        <v>10</v>
      </c>
      <c r="D26" s="117">
        <v>0.83899999999999997</v>
      </c>
      <c r="E26" s="130">
        <v>1.125</v>
      </c>
      <c r="F26" s="130"/>
      <c r="G26" s="131">
        <f>VLOOKUP(A26,Sheet1!A:B,2,FALSE)</f>
        <v>14.66</v>
      </c>
      <c r="H26" s="131">
        <f t="shared" si="0"/>
        <v>146.6</v>
      </c>
      <c r="I26" s="116">
        <f t="shared" si="1"/>
        <v>146.6</v>
      </c>
      <c r="J26" s="132">
        <f t="shared" si="2"/>
        <v>14.66</v>
      </c>
      <c r="K26" s="132">
        <f t="shared" si="3"/>
        <v>146.6</v>
      </c>
      <c r="L26" s="133">
        <f>VLOOKUP(A26,Sheet1!A:C,3,FALSE)</f>
        <v>1</v>
      </c>
      <c r="M26" s="133">
        <f>VLOOKUP(A26,Sheet1!A:D,4,FALSE)</f>
        <v>1</v>
      </c>
      <c r="N26" s="133">
        <f>VLOOKUP(A26,Sheet1!A:E,5,FALSE)</f>
        <v>90</v>
      </c>
      <c r="O26" s="134">
        <f t="shared" si="4"/>
        <v>8.39</v>
      </c>
      <c r="P26" s="134">
        <f t="shared" si="5"/>
        <v>8.39</v>
      </c>
      <c r="Q26" s="95" t="s">
        <v>26</v>
      </c>
    </row>
    <row r="27" spans="1:17" ht="12.75" customHeight="1">
      <c r="A27" s="97" t="s">
        <v>60</v>
      </c>
      <c r="B27" s="97" t="s">
        <v>61</v>
      </c>
      <c r="C27" s="117">
        <v>12</v>
      </c>
      <c r="D27" s="117">
        <v>0.83899999999999997</v>
      </c>
      <c r="E27" s="119">
        <v>1.125</v>
      </c>
      <c r="F27" s="119"/>
      <c r="G27" s="131">
        <f>VLOOKUP(A27,Sheet1!A:B,2,FALSE)</f>
        <v>14.66</v>
      </c>
      <c r="H27" s="131">
        <f t="shared" si="0"/>
        <v>175.92000000000002</v>
      </c>
      <c r="I27" s="116">
        <f t="shared" si="1"/>
        <v>175.92000000000002</v>
      </c>
      <c r="J27" s="132">
        <f t="shared" si="2"/>
        <v>14.66</v>
      </c>
      <c r="K27" s="132">
        <f t="shared" si="3"/>
        <v>175.92000000000002</v>
      </c>
      <c r="L27" s="133">
        <f>VLOOKUP(A27,Sheet1!A:C,3,FALSE)</f>
        <v>1</v>
      </c>
      <c r="M27" s="133">
        <f>VLOOKUP(A27,Sheet1!A:D,4,FALSE)</f>
        <v>1</v>
      </c>
      <c r="N27" s="133">
        <f>VLOOKUP(A27,Sheet1!A:E,5,FALSE)</f>
        <v>90</v>
      </c>
      <c r="O27" s="134">
        <f t="shared" si="4"/>
        <v>10.068</v>
      </c>
      <c r="P27" s="134">
        <f t="shared" si="5"/>
        <v>10.068</v>
      </c>
      <c r="Q27" s="95" t="s">
        <v>62</v>
      </c>
    </row>
    <row r="28" spans="1:17" ht="12.75" customHeight="1">
      <c r="A28" s="144" t="s">
        <v>737</v>
      </c>
      <c r="B28" s="97" t="s">
        <v>803</v>
      </c>
      <c r="C28" s="117">
        <v>20</v>
      </c>
      <c r="D28" s="117">
        <v>0.83899999999999997</v>
      </c>
      <c r="E28" s="119">
        <v>1.125</v>
      </c>
      <c r="F28" s="166"/>
      <c r="G28" s="131">
        <f>VLOOKUP(A28,Sheet1!A:B,2,FALSE)</f>
        <v>14.66</v>
      </c>
      <c r="H28" s="131">
        <f t="shared" si="0"/>
        <v>293.2</v>
      </c>
      <c r="I28" s="116">
        <f t="shared" si="1"/>
        <v>293.2</v>
      </c>
      <c r="J28" s="132">
        <f t="shared" si="2"/>
        <v>14.66</v>
      </c>
      <c r="K28" s="132">
        <f t="shared" si="3"/>
        <v>293.2</v>
      </c>
      <c r="L28" s="133">
        <f>VLOOKUP(A28,Sheet1!A:C,3,FALSE)</f>
        <v>1</v>
      </c>
      <c r="M28" s="133">
        <f>VLOOKUP(A28,Sheet1!A:D,4,FALSE)</f>
        <v>1</v>
      </c>
      <c r="N28" s="133">
        <f>VLOOKUP(A28,Sheet1!A:E,5,FALSE)</f>
        <v>60</v>
      </c>
      <c r="O28" s="134">
        <f t="shared" si="4"/>
        <v>16.78</v>
      </c>
      <c r="P28" s="134">
        <f t="shared" si="5"/>
        <v>16.78</v>
      </c>
      <c r="Q28" s="170" t="s">
        <v>804</v>
      </c>
    </row>
    <row r="29" spans="1:17" ht="12.75" customHeight="1">
      <c r="A29" s="97" t="s">
        <v>27</v>
      </c>
      <c r="B29" s="97" t="s">
        <v>28</v>
      </c>
      <c r="C29" s="117">
        <v>10</v>
      </c>
      <c r="D29" s="117">
        <v>1.04</v>
      </c>
      <c r="E29" s="119">
        <v>1.375</v>
      </c>
      <c r="F29" s="119"/>
      <c r="G29" s="131">
        <f>VLOOKUP(A29,Sheet1!A:B,2,FALSE)</f>
        <v>18.440000000000001</v>
      </c>
      <c r="H29" s="131">
        <f t="shared" si="0"/>
        <v>184.4</v>
      </c>
      <c r="I29" s="116">
        <f t="shared" si="1"/>
        <v>184.4</v>
      </c>
      <c r="J29" s="132">
        <f t="shared" si="2"/>
        <v>18.440000000000001</v>
      </c>
      <c r="K29" s="132">
        <f t="shared" si="3"/>
        <v>184.4</v>
      </c>
      <c r="L29" s="133">
        <f>VLOOKUP(A29,Sheet1!A:C,3,FALSE)</f>
        <v>1</v>
      </c>
      <c r="M29" s="133">
        <f>VLOOKUP(A29,Sheet1!A:D,4,FALSE)</f>
        <v>1</v>
      </c>
      <c r="N29" s="133">
        <f>VLOOKUP(A29,Sheet1!A:E,5,FALSE)</f>
        <v>75</v>
      </c>
      <c r="O29" s="134">
        <f t="shared" si="4"/>
        <v>10.4</v>
      </c>
      <c r="P29" s="134">
        <f t="shared" si="5"/>
        <v>10.4</v>
      </c>
      <c r="Q29" s="95" t="s">
        <v>29</v>
      </c>
    </row>
    <row r="30" spans="1:17" ht="12.75" customHeight="1">
      <c r="A30" s="97" t="s">
        <v>63</v>
      </c>
      <c r="B30" s="97" t="s">
        <v>64</v>
      </c>
      <c r="C30" s="117">
        <v>12</v>
      </c>
      <c r="D30" s="117">
        <v>1.04</v>
      </c>
      <c r="E30" s="119">
        <v>1.375</v>
      </c>
      <c r="F30" s="119"/>
      <c r="G30" s="131">
        <f>VLOOKUP(A30,Sheet1!A:B,2,FALSE)</f>
        <v>18.440000000000001</v>
      </c>
      <c r="H30" s="131">
        <f t="shared" si="0"/>
        <v>221.28000000000003</v>
      </c>
      <c r="I30" s="116">
        <f t="shared" si="1"/>
        <v>221.28000000000003</v>
      </c>
      <c r="J30" s="132">
        <f t="shared" si="2"/>
        <v>18.440000000000001</v>
      </c>
      <c r="K30" s="132">
        <f t="shared" si="3"/>
        <v>221.28000000000003</v>
      </c>
      <c r="L30" s="133">
        <f>VLOOKUP(A30,Sheet1!A:C,3,FALSE)</f>
        <v>1</v>
      </c>
      <c r="M30" s="133">
        <f>VLOOKUP(A30,Sheet1!A:D,4,FALSE)</f>
        <v>1</v>
      </c>
      <c r="N30" s="133">
        <f>VLOOKUP(A30,Sheet1!A:E,5,FALSE)</f>
        <v>75</v>
      </c>
      <c r="O30" s="134">
        <f t="shared" si="4"/>
        <v>12.48</v>
      </c>
      <c r="P30" s="134">
        <f t="shared" si="5"/>
        <v>12.48</v>
      </c>
      <c r="Q30" s="95" t="s">
        <v>65</v>
      </c>
    </row>
    <row r="31" spans="1:17" ht="12.75" customHeight="1">
      <c r="A31" s="144" t="s">
        <v>738</v>
      </c>
      <c r="B31" s="97" t="s">
        <v>805</v>
      </c>
      <c r="C31" s="117">
        <v>20</v>
      </c>
      <c r="D31" s="117">
        <v>1.04</v>
      </c>
      <c r="E31" s="119">
        <v>1.375</v>
      </c>
      <c r="F31" s="119"/>
      <c r="G31" s="131">
        <f>VLOOKUP(A31,Sheet1!A:B,2,FALSE)</f>
        <v>18.440000000000001</v>
      </c>
      <c r="H31" s="131">
        <f t="shared" si="0"/>
        <v>368.8</v>
      </c>
      <c r="I31" s="116">
        <f t="shared" si="1"/>
        <v>368.8</v>
      </c>
      <c r="J31" s="132">
        <f t="shared" si="2"/>
        <v>18.440000000000001</v>
      </c>
      <c r="K31" s="132">
        <f t="shared" si="3"/>
        <v>368.8</v>
      </c>
      <c r="L31" s="133">
        <f>VLOOKUP(A31,Sheet1!A:C,3,FALSE)</f>
        <v>1</v>
      </c>
      <c r="M31" s="133">
        <f>VLOOKUP(A31,Sheet1!A:D,4,FALSE)</f>
        <v>1</v>
      </c>
      <c r="N31" s="133">
        <f>VLOOKUP(A31,Sheet1!A:E,5,FALSE)</f>
        <v>50</v>
      </c>
      <c r="O31" s="134">
        <f t="shared" si="4"/>
        <v>20.8</v>
      </c>
      <c r="P31" s="134">
        <f t="shared" si="5"/>
        <v>20.8</v>
      </c>
      <c r="Q31" s="170" t="s">
        <v>806</v>
      </c>
    </row>
    <row r="32" spans="1:17" ht="12.75" customHeight="1">
      <c r="A32" s="97" t="s">
        <v>30</v>
      </c>
      <c r="B32" s="97" t="s">
        <v>31</v>
      </c>
      <c r="C32" s="117">
        <v>10</v>
      </c>
      <c r="D32" s="117">
        <v>1.36</v>
      </c>
      <c r="E32" s="119">
        <v>1.625</v>
      </c>
      <c r="F32" s="119"/>
      <c r="G32" s="131">
        <f>VLOOKUP(A32,Sheet1!A:B,2,FALSE)</f>
        <v>24.01</v>
      </c>
      <c r="H32" s="131">
        <f t="shared" ref="H32:H47" si="6">G32*C32</f>
        <v>240.10000000000002</v>
      </c>
      <c r="I32" s="116">
        <f t="shared" si="1"/>
        <v>240.10000000000002</v>
      </c>
      <c r="J32" s="132">
        <f t="shared" si="2"/>
        <v>24.01</v>
      </c>
      <c r="K32" s="132">
        <f t="shared" si="3"/>
        <v>240.10000000000002</v>
      </c>
      <c r="L32" s="133">
        <f>VLOOKUP(A32,Sheet1!A:C,3,FALSE)</f>
        <v>1</v>
      </c>
      <c r="M32" s="133">
        <f>VLOOKUP(A32,Sheet1!A:D,4,FALSE)</f>
        <v>1</v>
      </c>
      <c r="N32" s="133">
        <f>VLOOKUP(A32,Sheet1!A:E,5,FALSE)</f>
        <v>50</v>
      </c>
      <c r="O32" s="134">
        <f t="shared" si="4"/>
        <v>13.600000000000001</v>
      </c>
      <c r="P32" s="134">
        <f t="shared" si="5"/>
        <v>13.600000000000001</v>
      </c>
      <c r="Q32" s="95" t="s">
        <v>32</v>
      </c>
    </row>
    <row r="33" spans="1:17" ht="12.75" customHeight="1">
      <c r="A33" s="97" t="s">
        <v>66</v>
      </c>
      <c r="B33" s="97" t="s">
        <v>67</v>
      </c>
      <c r="C33" s="117">
        <v>12</v>
      </c>
      <c r="D33" s="117">
        <v>1.36</v>
      </c>
      <c r="E33" s="119">
        <v>1.625</v>
      </c>
      <c r="F33" s="119"/>
      <c r="G33" s="131">
        <f>VLOOKUP(A33,Sheet1!A:B,2,FALSE)</f>
        <v>24.01</v>
      </c>
      <c r="H33" s="131">
        <f t="shared" si="6"/>
        <v>288.12</v>
      </c>
      <c r="I33" s="116">
        <f t="shared" si="1"/>
        <v>288.12</v>
      </c>
      <c r="J33" s="132">
        <f t="shared" si="2"/>
        <v>24.01</v>
      </c>
      <c r="K33" s="132">
        <f t="shared" si="3"/>
        <v>288.12</v>
      </c>
      <c r="L33" s="133">
        <f>VLOOKUP(A33,Sheet1!A:C,3,FALSE)</f>
        <v>1</v>
      </c>
      <c r="M33" s="133">
        <f>VLOOKUP(A33,Sheet1!A:D,4,FALSE)</f>
        <v>1</v>
      </c>
      <c r="N33" s="133">
        <f>VLOOKUP(A33,Sheet1!A:E,5,FALSE)</f>
        <v>50</v>
      </c>
      <c r="O33" s="134">
        <f t="shared" si="4"/>
        <v>16.32</v>
      </c>
      <c r="P33" s="134">
        <f t="shared" si="5"/>
        <v>16.32</v>
      </c>
      <c r="Q33" s="95" t="s">
        <v>68</v>
      </c>
    </row>
    <row r="34" spans="1:17" ht="12.75" customHeight="1">
      <c r="A34" s="144" t="s">
        <v>739</v>
      </c>
      <c r="B34" s="97" t="s">
        <v>807</v>
      </c>
      <c r="C34" s="117">
        <v>20</v>
      </c>
      <c r="D34" s="117">
        <v>1.36</v>
      </c>
      <c r="E34" s="119">
        <v>1.625</v>
      </c>
      <c r="F34" s="119"/>
      <c r="G34" s="131">
        <f>VLOOKUP(A34,Sheet1!A:B,2,FALSE)</f>
        <v>24.01</v>
      </c>
      <c r="H34" s="131">
        <f t="shared" si="6"/>
        <v>480.20000000000005</v>
      </c>
      <c r="I34" s="116">
        <f t="shared" ref="I34:I54" si="7">H34</f>
        <v>480.20000000000005</v>
      </c>
      <c r="J34" s="132">
        <f t="shared" ref="J34:J47" si="8">G34*$U$3</f>
        <v>24.01</v>
      </c>
      <c r="K34" s="132">
        <f t="shared" ref="K34:K47" si="9">I34*$U$3</f>
        <v>480.20000000000005</v>
      </c>
      <c r="L34" s="133">
        <f>VLOOKUP(A34,Sheet1!A:C,3,FALSE)</f>
        <v>1</v>
      </c>
      <c r="M34" s="133">
        <f>VLOOKUP(A34,Sheet1!A:D,4,FALSE)</f>
        <v>1</v>
      </c>
      <c r="N34" s="133">
        <f>VLOOKUP(A34,Sheet1!A:E,5,FALSE)</f>
        <v>40</v>
      </c>
      <c r="O34" s="134">
        <f t="shared" si="4"/>
        <v>27.200000000000003</v>
      </c>
      <c r="P34" s="134">
        <f t="shared" si="5"/>
        <v>27.200000000000003</v>
      </c>
      <c r="Q34" s="170" t="s">
        <v>808</v>
      </c>
    </row>
    <row r="35" spans="1:17" ht="12.75" customHeight="1">
      <c r="A35" s="97" t="s">
        <v>33</v>
      </c>
      <c r="B35" s="97" t="s">
        <v>34</v>
      </c>
      <c r="C35" s="117">
        <v>10</v>
      </c>
      <c r="D35" s="117">
        <v>2.06</v>
      </c>
      <c r="E35" s="119">
        <v>2.125</v>
      </c>
      <c r="F35" s="119"/>
      <c r="G35" s="131">
        <f>VLOOKUP(A35,Sheet1!A:B,2,FALSE)</f>
        <v>37.229999999999997</v>
      </c>
      <c r="H35" s="131">
        <f t="shared" si="6"/>
        <v>372.29999999999995</v>
      </c>
      <c r="I35" s="116">
        <f t="shared" si="7"/>
        <v>372.29999999999995</v>
      </c>
      <c r="J35" s="132">
        <f t="shared" si="8"/>
        <v>37.229999999999997</v>
      </c>
      <c r="K35" s="132">
        <f t="shared" si="9"/>
        <v>372.29999999999995</v>
      </c>
      <c r="L35" s="133">
        <f>VLOOKUP(A35,Sheet1!A:C,3,FALSE)</f>
        <v>1</v>
      </c>
      <c r="M35" s="133">
        <f>VLOOKUP(A35,Sheet1!A:D,4,FALSE)</f>
        <v>1</v>
      </c>
      <c r="N35" s="133">
        <f>VLOOKUP(A35,Sheet1!A:E,5,FALSE)</f>
        <v>40</v>
      </c>
      <c r="O35" s="134">
        <f t="shared" si="4"/>
        <v>20.6</v>
      </c>
      <c r="P35" s="134">
        <f t="shared" si="5"/>
        <v>20.6</v>
      </c>
      <c r="Q35" s="95" t="s">
        <v>35</v>
      </c>
    </row>
    <row r="36" spans="1:17" ht="12.75" customHeight="1">
      <c r="A36" s="97" t="s">
        <v>69</v>
      </c>
      <c r="B36" s="97" t="s">
        <v>70</v>
      </c>
      <c r="C36" s="117">
        <v>12</v>
      </c>
      <c r="D36" s="117">
        <v>2.06</v>
      </c>
      <c r="E36" s="119">
        <v>2.125</v>
      </c>
      <c r="F36" s="119"/>
      <c r="G36" s="131">
        <f>VLOOKUP(A36,Sheet1!A:B,2,FALSE)</f>
        <v>37.229999999999997</v>
      </c>
      <c r="H36" s="131">
        <f t="shared" si="6"/>
        <v>446.76</v>
      </c>
      <c r="I36" s="116">
        <f t="shared" si="7"/>
        <v>446.76</v>
      </c>
      <c r="J36" s="132">
        <f t="shared" si="8"/>
        <v>37.229999999999997</v>
      </c>
      <c r="K36" s="132">
        <f t="shared" si="9"/>
        <v>446.76</v>
      </c>
      <c r="L36" s="133">
        <f>VLOOKUP(A36,Sheet1!A:C,3,FALSE)</f>
        <v>1</v>
      </c>
      <c r="M36" s="133">
        <f>VLOOKUP(A36,Sheet1!A:D,4,FALSE)</f>
        <v>1</v>
      </c>
      <c r="N36" s="133">
        <f>VLOOKUP(A36,Sheet1!A:E,5,FALSE)</f>
        <v>40</v>
      </c>
      <c r="O36" s="134">
        <f t="shared" si="4"/>
        <v>24.72</v>
      </c>
      <c r="P36" s="134">
        <f t="shared" si="5"/>
        <v>24.72</v>
      </c>
      <c r="Q36" s="95" t="s">
        <v>71</v>
      </c>
    </row>
    <row r="37" spans="1:17" ht="12.75" customHeight="1">
      <c r="A37" s="144" t="s">
        <v>740</v>
      </c>
      <c r="B37" s="97" t="s">
        <v>809</v>
      </c>
      <c r="C37" s="117">
        <v>20</v>
      </c>
      <c r="D37" s="117">
        <v>2.06</v>
      </c>
      <c r="E37" s="119">
        <v>2.125</v>
      </c>
      <c r="F37" s="119"/>
      <c r="G37" s="131">
        <f>VLOOKUP(A37,Sheet1!A:B,2,FALSE)</f>
        <v>37.229999999999997</v>
      </c>
      <c r="H37" s="131">
        <f t="shared" si="6"/>
        <v>744.59999999999991</v>
      </c>
      <c r="I37" s="116">
        <f t="shared" si="7"/>
        <v>744.59999999999991</v>
      </c>
      <c r="J37" s="132">
        <f t="shared" si="8"/>
        <v>37.229999999999997</v>
      </c>
      <c r="K37" s="132">
        <f t="shared" si="9"/>
        <v>744.59999999999991</v>
      </c>
      <c r="L37" s="133">
        <f>VLOOKUP(A37,Sheet1!A:C,3,FALSE)</f>
        <v>1</v>
      </c>
      <c r="M37" s="133">
        <f>VLOOKUP(A37,Sheet1!A:D,4,FALSE)</f>
        <v>1</v>
      </c>
      <c r="N37" s="133">
        <f>VLOOKUP(A37,Sheet1!A:E,5,FALSE)</f>
        <v>35</v>
      </c>
      <c r="O37" s="134">
        <f t="shared" si="4"/>
        <v>41.2</v>
      </c>
      <c r="P37" s="134">
        <f t="shared" si="5"/>
        <v>41.2</v>
      </c>
      <c r="Q37" s="170" t="s">
        <v>810</v>
      </c>
    </row>
    <row r="38" spans="1:17" ht="12.75" customHeight="1">
      <c r="A38" s="97" t="s">
        <v>36</v>
      </c>
      <c r="B38" s="97" t="s">
        <v>37</v>
      </c>
      <c r="C38" s="117">
        <v>10</v>
      </c>
      <c r="D38" s="117">
        <v>2.93</v>
      </c>
      <c r="E38" s="119">
        <v>2.625</v>
      </c>
      <c r="F38" s="119"/>
      <c r="G38" s="131">
        <f>VLOOKUP(A38,Sheet1!A:B,2,FALSE)</f>
        <v>52.93</v>
      </c>
      <c r="H38" s="131">
        <f t="shared" si="6"/>
        <v>529.29999999999995</v>
      </c>
      <c r="I38" s="116">
        <f t="shared" si="7"/>
        <v>529.29999999999995</v>
      </c>
      <c r="J38" s="132">
        <f t="shared" si="8"/>
        <v>52.93</v>
      </c>
      <c r="K38" s="132">
        <f t="shared" si="9"/>
        <v>529.29999999999995</v>
      </c>
      <c r="L38" s="133">
        <f>VLOOKUP(A38,Sheet1!A:C,3,FALSE)</f>
        <v>1</v>
      </c>
      <c r="M38" s="133">
        <f>VLOOKUP(A38,Sheet1!A:D,4,FALSE)</f>
        <v>1</v>
      </c>
      <c r="N38" s="133">
        <f>VLOOKUP(A38,Sheet1!A:E,5,FALSE)</f>
        <v>30</v>
      </c>
      <c r="O38" s="134">
        <f t="shared" si="4"/>
        <v>29.3</v>
      </c>
      <c r="P38" s="134">
        <f t="shared" si="5"/>
        <v>29.3</v>
      </c>
      <c r="Q38" s="95" t="s">
        <v>38</v>
      </c>
    </row>
    <row r="39" spans="1:17" ht="12.75" customHeight="1">
      <c r="A39" s="135" t="s">
        <v>72</v>
      </c>
      <c r="B39" s="97" t="s">
        <v>73</v>
      </c>
      <c r="C39" s="117">
        <v>12</v>
      </c>
      <c r="D39" s="117">
        <v>2.93</v>
      </c>
      <c r="E39" s="119">
        <v>2.625</v>
      </c>
      <c r="F39" s="119"/>
      <c r="G39" s="131">
        <f>VLOOKUP(A39,Sheet1!A:B,2,FALSE)</f>
        <v>52.93</v>
      </c>
      <c r="H39" s="131">
        <f t="shared" si="6"/>
        <v>635.16</v>
      </c>
      <c r="I39" s="116">
        <f t="shared" si="7"/>
        <v>635.16</v>
      </c>
      <c r="J39" s="132">
        <f t="shared" si="8"/>
        <v>52.93</v>
      </c>
      <c r="K39" s="132">
        <f t="shared" si="9"/>
        <v>635.16</v>
      </c>
      <c r="L39" s="133">
        <f>VLOOKUP(A39,Sheet1!A:C,3,FALSE)</f>
        <v>1</v>
      </c>
      <c r="M39" s="133">
        <f>VLOOKUP(A39,Sheet1!A:D,4,FALSE)</f>
        <v>1</v>
      </c>
      <c r="N39" s="133">
        <f>VLOOKUP(A39,Sheet1!A:E,5,FALSE)</f>
        <v>30</v>
      </c>
      <c r="O39" s="134">
        <f t="shared" si="4"/>
        <v>35.160000000000004</v>
      </c>
      <c r="P39" s="134">
        <f t="shared" si="5"/>
        <v>35.160000000000004</v>
      </c>
      <c r="Q39" s="95" t="s">
        <v>74</v>
      </c>
    </row>
    <row r="40" spans="1:17" ht="12.75" customHeight="1">
      <c r="A40" s="144" t="s">
        <v>741</v>
      </c>
      <c r="B40" s="97" t="s">
        <v>811</v>
      </c>
      <c r="C40" s="117">
        <v>20</v>
      </c>
      <c r="D40" s="117">
        <v>2.93</v>
      </c>
      <c r="E40" s="119">
        <v>2.625</v>
      </c>
      <c r="F40" s="119"/>
      <c r="G40" s="131">
        <f>VLOOKUP(A40,Sheet1!A:B,2,FALSE)</f>
        <v>52.93</v>
      </c>
      <c r="H40" s="131">
        <f t="shared" si="6"/>
        <v>1058.5999999999999</v>
      </c>
      <c r="I40" s="116">
        <f t="shared" si="7"/>
        <v>1058.5999999999999</v>
      </c>
      <c r="J40" s="132">
        <f t="shared" si="8"/>
        <v>52.93</v>
      </c>
      <c r="K40" s="132">
        <f t="shared" si="9"/>
        <v>1058.5999999999999</v>
      </c>
      <c r="L40" s="133">
        <f>VLOOKUP(A40,Sheet1!A:C,3,FALSE)</f>
        <v>1</v>
      </c>
      <c r="M40" s="133">
        <f>VLOOKUP(A40,Sheet1!A:D,4,FALSE)</f>
        <v>1</v>
      </c>
      <c r="N40" s="133">
        <f>VLOOKUP(A40,Sheet1!A:E,5,FALSE)</f>
        <v>20</v>
      </c>
      <c r="O40" s="134">
        <f t="shared" si="4"/>
        <v>58.6</v>
      </c>
      <c r="P40" s="134">
        <f t="shared" si="5"/>
        <v>58.6</v>
      </c>
      <c r="Q40" s="170" t="s">
        <v>812</v>
      </c>
    </row>
    <row r="41" spans="1:17" ht="12.75" customHeight="1">
      <c r="A41" s="144" t="s">
        <v>39</v>
      </c>
      <c r="B41" s="97" t="s">
        <v>40</v>
      </c>
      <c r="C41" s="117">
        <v>10</v>
      </c>
      <c r="D41" s="117">
        <v>4</v>
      </c>
      <c r="E41" s="119">
        <v>3.125</v>
      </c>
      <c r="F41" s="119"/>
      <c r="G41" s="131">
        <f>VLOOKUP(A41,Sheet1!A:B,2,FALSE)</f>
        <v>72.23</v>
      </c>
      <c r="H41" s="131">
        <f t="shared" si="6"/>
        <v>722.30000000000007</v>
      </c>
      <c r="I41" s="116">
        <f t="shared" si="7"/>
        <v>722.30000000000007</v>
      </c>
      <c r="J41" s="132">
        <f t="shared" si="8"/>
        <v>72.23</v>
      </c>
      <c r="K41" s="132">
        <f t="shared" si="9"/>
        <v>722.30000000000007</v>
      </c>
      <c r="L41" s="133">
        <f>VLOOKUP(A41,Sheet1!A:C,3,FALSE)</f>
        <v>1</v>
      </c>
      <c r="M41" s="133">
        <f>VLOOKUP(A41,Sheet1!A:D,4,FALSE)</f>
        <v>1</v>
      </c>
      <c r="N41" s="133">
        <f>VLOOKUP(A41,Sheet1!A:E,5,FALSE)</f>
        <v>21</v>
      </c>
      <c r="O41" s="134">
        <f t="shared" si="4"/>
        <v>40</v>
      </c>
      <c r="P41" s="134">
        <f t="shared" si="5"/>
        <v>40</v>
      </c>
      <c r="Q41" s="170" t="s">
        <v>41</v>
      </c>
    </row>
    <row r="42" spans="1:17" ht="12.75" customHeight="1">
      <c r="A42" s="97" t="s">
        <v>75</v>
      </c>
      <c r="B42" s="97" t="s">
        <v>76</v>
      </c>
      <c r="C42" s="117">
        <v>12</v>
      </c>
      <c r="D42" s="117">
        <v>4</v>
      </c>
      <c r="E42" s="119">
        <v>3.125</v>
      </c>
      <c r="F42" s="119"/>
      <c r="G42" s="131">
        <f>VLOOKUP(A42,Sheet1!A:B,2,FALSE)</f>
        <v>72.23</v>
      </c>
      <c r="H42" s="131">
        <f t="shared" si="6"/>
        <v>866.76</v>
      </c>
      <c r="I42" s="116">
        <f t="shared" si="7"/>
        <v>866.76</v>
      </c>
      <c r="J42" s="132">
        <f t="shared" si="8"/>
        <v>72.23</v>
      </c>
      <c r="K42" s="132">
        <f t="shared" si="9"/>
        <v>866.76</v>
      </c>
      <c r="L42" s="133">
        <f>VLOOKUP(A42,Sheet1!A:C,3,FALSE)</f>
        <v>1</v>
      </c>
      <c r="M42" s="133">
        <f>VLOOKUP(A42,Sheet1!A:D,4,FALSE)</f>
        <v>1</v>
      </c>
      <c r="N42" s="133">
        <f>VLOOKUP(A42,Sheet1!A:E,5,FALSE)</f>
        <v>21</v>
      </c>
      <c r="O42" s="134">
        <f t="shared" si="4"/>
        <v>48</v>
      </c>
      <c r="P42" s="134">
        <f t="shared" si="5"/>
        <v>48</v>
      </c>
      <c r="Q42" s="95" t="s">
        <v>77</v>
      </c>
    </row>
    <row r="43" spans="1:17" ht="12.75" customHeight="1">
      <c r="A43" s="144" t="s">
        <v>743</v>
      </c>
      <c r="B43" s="97" t="s">
        <v>813</v>
      </c>
      <c r="C43" s="117">
        <v>20</v>
      </c>
      <c r="D43" s="117">
        <v>4</v>
      </c>
      <c r="E43" s="119">
        <v>3.125</v>
      </c>
      <c r="F43" s="119"/>
      <c r="G43" s="131">
        <f>VLOOKUP(A43,Sheet1!A:B,2,FALSE)</f>
        <v>72.23</v>
      </c>
      <c r="H43" s="131">
        <f t="shared" si="6"/>
        <v>1444.6000000000001</v>
      </c>
      <c r="I43" s="116">
        <f t="shared" si="7"/>
        <v>1444.6000000000001</v>
      </c>
      <c r="J43" s="132">
        <f t="shared" si="8"/>
        <v>72.23</v>
      </c>
      <c r="K43" s="132">
        <f t="shared" si="9"/>
        <v>1444.6000000000001</v>
      </c>
      <c r="L43" s="133">
        <f>VLOOKUP(A43,Sheet1!A:C,3,FALSE)</f>
        <v>1</v>
      </c>
      <c r="M43" s="133">
        <f>VLOOKUP(A43,Sheet1!A:D,4,FALSE)</f>
        <v>1</v>
      </c>
      <c r="N43" s="133">
        <f>VLOOKUP(A43,Sheet1!A:E,5,FALSE)</f>
        <v>15</v>
      </c>
      <c r="O43" s="134">
        <f t="shared" si="4"/>
        <v>80</v>
      </c>
      <c r="P43" s="134">
        <f t="shared" si="5"/>
        <v>80</v>
      </c>
      <c r="Q43" s="170" t="s">
        <v>814</v>
      </c>
    </row>
    <row r="44" spans="1:17" ht="12.75" customHeight="1">
      <c r="A44" s="97" t="s">
        <v>78</v>
      </c>
      <c r="B44" s="97" t="s">
        <v>79</v>
      </c>
      <c r="C44" s="117">
        <v>12</v>
      </c>
      <c r="D44" s="117">
        <v>5.12</v>
      </c>
      <c r="E44" s="119">
        <v>3.625</v>
      </c>
      <c r="F44" s="119"/>
      <c r="G44" s="131">
        <f>VLOOKUP(A44,Sheet1!A:B,2,FALSE)</f>
        <v>92.94</v>
      </c>
      <c r="H44" s="131">
        <f t="shared" si="6"/>
        <v>1115.28</v>
      </c>
      <c r="I44" s="116">
        <f t="shared" si="7"/>
        <v>1115.28</v>
      </c>
      <c r="J44" s="132">
        <f t="shared" si="8"/>
        <v>92.94</v>
      </c>
      <c r="K44" s="132">
        <f t="shared" si="9"/>
        <v>1115.28</v>
      </c>
      <c r="L44" s="133">
        <f>VLOOKUP(A44,Sheet1!A:C,3,FALSE)</f>
        <v>1</v>
      </c>
      <c r="M44" s="133">
        <f>VLOOKUP(A44,Sheet1!A:D,4,FALSE)</f>
        <v>1</v>
      </c>
      <c r="N44" s="133">
        <f>VLOOKUP(A44,Sheet1!A:E,5,FALSE)</f>
        <v>15</v>
      </c>
      <c r="O44" s="134">
        <f t="shared" si="4"/>
        <v>61.44</v>
      </c>
      <c r="P44" s="134">
        <f t="shared" si="5"/>
        <v>61.44</v>
      </c>
      <c r="Q44" s="95" t="s">
        <v>80</v>
      </c>
    </row>
    <row r="45" spans="1:17" ht="12.75" customHeight="1">
      <c r="A45" s="97" t="s">
        <v>42</v>
      </c>
      <c r="B45" s="97" t="s">
        <v>43</v>
      </c>
      <c r="C45" s="117">
        <v>10</v>
      </c>
      <c r="D45" s="117">
        <v>6.51</v>
      </c>
      <c r="E45" s="130">
        <v>4.125</v>
      </c>
      <c r="F45" s="130"/>
      <c r="G45" s="131">
        <f>VLOOKUP(A45,Sheet1!A:B,2,FALSE)</f>
        <v>117.4</v>
      </c>
      <c r="H45" s="131">
        <f t="shared" si="6"/>
        <v>1174</v>
      </c>
      <c r="I45" s="116">
        <f t="shared" si="7"/>
        <v>1174</v>
      </c>
      <c r="J45" s="132">
        <f t="shared" si="8"/>
        <v>117.4</v>
      </c>
      <c r="K45" s="132">
        <f t="shared" si="9"/>
        <v>1174</v>
      </c>
      <c r="L45" s="133">
        <f>VLOOKUP(A45,Sheet1!A:C,3,FALSE)</f>
        <v>1</v>
      </c>
      <c r="M45" s="133">
        <f>VLOOKUP(A45,Sheet1!A:D,4,FALSE)</f>
        <v>1</v>
      </c>
      <c r="N45" s="133">
        <f>VLOOKUP(A45,Sheet1!A:E,5,FALSE)</f>
        <v>15</v>
      </c>
      <c r="O45" s="134">
        <f t="shared" si="4"/>
        <v>65.099999999999994</v>
      </c>
      <c r="P45" s="134">
        <f t="shared" si="5"/>
        <v>65.099999999999994</v>
      </c>
      <c r="Q45" s="95" t="s">
        <v>44</v>
      </c>
    </row>
    <row r="46" spans="1:17" ht="12.75" customHeight="1">
      <c r="A46" s="97" t="s">
        <v>81</v>
      </c>
      <c r="B46" s="97" t="s">
        <v>82</v>
      </c>
      <c r="C46" s="117">
        <v>12</v>
      </c>
      <c r="D46" s="117">
        <v>6.51</v>
      </c>
      <c r="E46" s="119">
        <v>4.125</v>
      </c>
      <c r="F46" s="119"/>
      <c r="G46" s="131">
        <f>VLOOKUP(A46,Sheet1!A:B,2,FALSE)</f>
        <v>117.4</v>
      </c>
      <c r="H46" s="131">
        <f t="shared" si="6"/>
        <v>1408.8000000000002</v>
      </c>
      <c r="I46" s="116">
        <f t="shared" si="7"/>
        <v>1408.8000000000002</v>
      </c>
      <c r="J46" s="132">
        <f t="shared" si="8"/>
        <v>117.4</v>
      </c>
      <c r="K46" s="132">
        <f t="shared" si="9"/>
        <v>1408.8000000000002</v>
      </c>
      <c r="L46" s="133">
        <f>VLOOKUP(A46,Sheet1!A:C,3,FALSE)</f>
        <v>1</v>
      </c>
      <c r="M46" s="133">
        <f>VLOOKUP(A46,Sheet1!A:D,4,FALSE)</f>
        <v>1</v>
      </c>
      <c r="N46" s="133">
        <f>VLOOKUP(A46,Sheet1!A:E,5,FALSE)</f>
        <v>15</v>
      </c>
      <c r="O46" s="134">
        <f t="shared" si="4"/>
        <v>78.12</v>
      </c>
      <c r="P46" s="134">
        <f t="shared" si="5"/>
        <v>78.12</v>
      </c>
      <c r="Q46" s="95" t="s">
        <v>83</v>
      </c>
    </row>
    <row r="47" spans="1:17" ht="12.75" customHeight="1">
      <c r="A47" s="144" t="s">
        <v>744</v>
      </c>
      <c r="B47" s="97" t="s">
        <v>815</v>
      </c>
      <c r="C47" s="117">
        <v>20</v>
      </c>
      <c r="D47" s="117">
        <v>6.51</v>
      </c>
      <c r="E47" s="119">
        <v>4.125</v>
      </c>
      <c r="F47" s="119"/>
      <c r="G47" s="131">
        <f>VLOOKUP(A47,Sheet1!A:B,2,FALSE)</f>
        <v>117.4</v>
      </c>
      <c r="H47" s="131">
        <f t="shared" si="6"/>
        <v>2348</v>
      </c>
      <c r="I47" s="116">
        <f t="shared" si="7"/>
        <v>2348</v>
      </c>
      <c r="J47" s="132">
        <f t="shared" si="8"/>
        <v>117.4</v>
      </c>
      <c r="K47" s="132">
        <f t="shared" si="9"/>
        <v>2348</v>
      </c>
      <c r="L47" s="133">
        <f>VLOOKUP(A47,Sheet1!A:C,3,FALSE)</f>
        <v>1</v>
      </c>
      <c r="M47" s="133">
        <f>VLOOKUP(A47,Sheet1!A:D,4,FALSE)</f>
        <v>1</v>
      </c>
      <c r="N47" s="133">
        <f>VLOOKUP(A47,Sheet1!A:E,5,FALSE)</f>
        <v>10</v>
      </c>
      <c r="O47" s="134">
        <f t="shared" si="4"/>
        <v>130.19999999999999</v>
      </c>
      <c r="P47" s="134">
        <f t="shared" si="5"/>
        <v>130.19999999999999</v>
      </c>
      <c r="Q47" s="170" t="s">
        <v>816</v>
      </c>
    </row>
    <row r="48" spans="1:17" ht="12.75" customHeight="1" thickBot="1">
      <c r="A48" s="175" t="s">
        <v>745</v>
      </c>
      <c r="B48" s="96" t="s">
        <v>899</v>
      </c>
      <c r="C48" s="156">
        <v>20</v>
      </c>
      <c r="D48" s="156">
        <v>13.9</v>
      </c>
      <c r="E48" s="114">
        <v>6.125</v>
      </c>
      <c r="F48" s="114"/>
      <c r="G48" s="257" t="s">
        <v>894</v>
      </c>
      <c r="H48" s="257"/>
      <c r="I48" s="257"/>
      <c r="J48" s="257"/>
      <c r="K48" s="257"/>
      <c r="L48" s="115">
        <v>1</v>
      </c>
      <c r="M48" s="133">
        <f>VLOOKUP(A48,Sheet1!A:D,4,FALSE)</f>
        <v>1</v>
      </c>
      <c r="N48" s="133">
        <f>VLOOKUP(A48,Sheet1!A:E,5,FALSE)</f>
        <v>1</v>
      </c>
      <c r="O48" s="113">
        <f t="shared" si="4"/>
        <v>278</v>
      </c>
      <c r="P48" s="134">
        <f t="shared" si="5"/>
        <v>278</v>
      </c>
      <c r="Q48" s="177" t="s">
        <v>898</v>
      </c>
    </row>
    <row r="49" spans="1:17" ht="12.75" customHeight="1" thickBot="1">
      <c r="A49" s="253" t="s">
        <v>817</v>
      </c>
      <c r="B49" s="254"/>
      <c r="C49" s="254"/>
      <c r="D49" s="254"/>
      <c r="E49" s="254"/>
      <c r="F49" s="254"/>
      <c r="G49" s="254"/>
      <c r="H49" s="254"/>
      <c r="I49" s="254"/>
      <c r="J49" s="254"/>
      <c r="K49" s="254"/>
      <c r="L49" s="254"/>
      <c r="M49" s="254"/>
      <c r="N49" s="254"/>
      <c r="O49" s="254"/>
      <c r="P49" s="254"/>
      <c r="Q49" s="255"/>
    </row>
    <row r="50" spans="1:17" ht="12.75" customHeight="1">
      <c r="A50" s="97" t="s">
        <v>819</v>
      </c>
      <c r="B50" s="97" t="s">
        <v>826</v>
      </c>
      <c r="C50" s="117">
        <v>20</v>
      </c>
      <c r="D50" s="117">
        <v>0.34399999999999997</v>
      </c>
      <c r="E50" s="119">
        <v>0.625</v>
      </c>
      <c r="F50" s="166"/>
      <c r="G50" s="131">
        <f>VLOOKUP(A50,Sheet1!A:B,2,FALSE)</f>
        <v>6.89</v>
      </c>
      <c r="H50" s="131">
        <f t="shared" ref="H50:H93" si="10">G50*C50</f>
        <v>137.79999999999998</v>
      </c>
      <c r="I50" s="116">
        <f t="shared" si="7"/>
        <v>137.79999999999998</v>
      </c>
      <c r="J50" s="132">
        <f t="shared" ref="J50:J54" si="11">G50*$U$3</f>
        <v>6.89</v>
      </c>
      <c r="K50" s="132">
        <f t="shared" ref="K50:K54" si="12">I50*$U$3</f>
        <v>137.79999999999998</v>
      </c>
      <c r="L50" s="133">
        <f>VLOOKUP(A50,Sheet1!A:C,3,FALSE)</f>
        <v>1</v>
      </c>
      <c r="M50" s="133">
        <f>VLOOKUP(A50,Sheet1!A:D,4,FALSE)</f>
        <v>50</v>
      </c>
      <c r="N50" s="133">
        <f>VLOOKUP(A50,Sheet1!A:E,5,FALSE)</f>
        <v>50</v>
      </c>
      <c r="O50" s="134">
        <f t="shared" ref="O50:O82" si="13">C50*D50</f>
        <v>6.879999999999999</v>
      </c>
      <c r="P50" s="134">
        <f>M50*O50</f>
        <v>343.99999999999994</v>
      </c>
      <c r="Q50" s="97" t="s">
        <v>821</v>
      </c>
    </row>
    <row r="51" spans="1:17" ht="12.75" customHeight="1">
      <c r="A51" s="97" t="s">
        <v>734</v>
      </c>
      <c r="B51" s="97" t="s">
        <v>827</v>
      </c>
      <c r="C51" s="117">
        <v>12</v>
      </c>
      <c r="D51" s="117">
        <v>0.64100000000000001</v>
      </c>
      <c r="E51" s="119">
        <v>0.875</v>
      </c>
      <c r="F51" s="166"/>
      <c r="G51" s="131">
        <f>VLOOKUP(A51,Sheet1!A:B,2,FALSE)</f>
        <v>12.3</v>
      </c>
      <c r="H51" s="131">
        <f t="shared" si="10"/>
        <v>147.60000000000002</v>
      </c>
      <c r="I51" s="116">
        <f t="shared" si="7"/>
        <v>147.60000000000002</v>
      </c>
      <c r="J51" s="132">
        <f t="shared" si="11"/>
        <v>12.3</v>
      </c>
      <c r="K51" s="132">
        <f t="shared" si="12"/>
        <v>147.60000000000002</v>
      </c>
      <c r="L51" s="133">
        <f>VLOOKUP(A51,Sheet1!A:C,3,FALSE)</f>
        <v>50</v>
      </c>
      <c r="M51" s="133">
        <f>VLOOKUP(A51,Sheet1!A:D,4,FALSE)</f>
        <v>25</v>
      </c>
      <c r="N51" s="133">
        <f>VLOOKUP(A51,Sheet1!A:E,5,FALSE)</f>
        <v>25</v>
      </c>
      <c r="O51" s="134">
        <f t="shared" si="13"/>
        <v>7.6920000000000002</v>
      </c>
      <c r="P51" s="134">
        <f t="shared" ref="P51:P56" si="14">M51*O51</f>
        <v>192.3</v>
      </c>
      <c r="Q51" s="97" t="s">
        <v>822</v>
      </c>
    </row>
    <row r="52" spans="1:17" ht="12.75" customHeight="1">
      <c r="A52" s="97" t="s">
        <v>733</v>
      </c>
      <c r="B52" s="97" t="s">
        <v>828</v>
      </c>
      <c r="C52" s="117">
        <v>20</v>
      </c>
      <c r="D52" s="117">
        <v>0.64100000000000001</v>
      </c>
      <c r="E52" s="119">
        <v>0.875</v>
      </c>
      <c r="F52" s="166"/>
      <c r="G52" s="131">
        <f>VLOOKUP(A52,Sheet1!A:B,2,FALSE)</f>
        <v>12.3</v>
      </c>
      <c r="H52" s="131">
        <f t="shared" si="10"/>
        <v>246</v>
      </c>
      <c r="I52" s="116">
        <f t="shared" si="7"/>
        <v>246</v>
      </c>
      <c r="J52" s="132">
        <f t="shared" si="11"/>
        <v>12.3</v>
      </c>
      <c r="K52" s="132">
        <f t="shared" si="12"/>
        <v>246</v>
      </c>
      <c r="L52" s="133">
        <f>VLOOKUP(A52,Sheet1!A:C,3,FALSE)</f>
        <v>25</v>
      </c>
      <c r="M52" s="133">
        <f>VLOOKUP(A52,Sheet1!A:D,4,FALSE)</f>
        <v>25</v>
      </c>
      <c r="N52" s="133">
        <f>VLOOKUP(A52,Sheet1!A:E,5,FALSE)</f>
        <v>25</v>
      </c>
      <c r="O52" s="134">
        <f t="shared" si="13"/>
        <v>12.82</v>
      </c>
      <c r="P52" s="134">
        <f t="shared" si="14"/>
        <v>320.5</v>
      </c>
      <c r="Q52" s="97" t="s">
        <v>823</v>
      </c>
    </row>
    <row r="53" spans="1:17" ht="12.75" customHeight="1">
      <c r="A53" s="144" t="s">
        <v>1034</v>
      </c>
      <c r="B53" s="97" t="s">
        <v>829</v>
      </c>
      <c r="C53" s="117">
        <v>20</v>
      </c>
      <c r="D53" s="117">
        <v>0.83899999999999997</v>
      </c>
      <c r="E53" s="119">
        <v>1.125</v>
      </c>
      <c r="F53" s="166"/>
      <c r="G53" s="131">
        <f>VLOOKUP(A53,Sheet1!A:B,2,FALSE)</f>
        <v>15.67</v>
      </c>
      <c r="H53" s="131">
        <f t="shared" si="10"/>
        <v>313.39999999999998</v>
      </c>
      <c r="I53" s="116">
        <f t="shared" si="7"/>
        <v>313.39999999999998</v>
      </c>
      <c r="J53" s="132">
        <f t="shared" si="11"/>
        <v>15.67</v>
      </c>
      <c r="K53" s="132">
        <f t="shared" si="12"/>
        <v>313.39999999999998</v>
      </c>
      <c r="L53" s="133">
        <f>VLOOKUP(A53,Sheet1!A:C,3,FALSE)</f>
        <v>20</v>
      </c>
      <c r="M53" s="133">
        <f>VLOOKUP(A53,Sheet1!A:D,4,FALSE)</f>
        <v>20</v>
      </c>
      <c r="N53" s="133">
        <f>VLOOKUP(A53,Sheet1!A:E,5,FALSE)</f>
        <v>20</v>
      </c>
      <c r="O53" s="134">
        <f t="shared" si="13"/>
        <v>16.78</v>
      </c>
      <c r="P53" s="134">
        <f t="shared" si="14"/>
        <v>335.6</v>
      </c>
      <c r="Q53" s="97" t="s">
        <v>824</v>
      </c>
    </row>
    <row r="54" spans="1:17" ht="12.75" customHeight="1">
      <c r="A54" s="97" t="s">
        <v>820</v>
      </c>
      <c r="B54" s="97" t="s">
        <v>830</v>
      </c>
      <c r="C54" s="117">
        <v>20</v>
      </c>
      <c r="D54" s="117">
        <v>1.04</v>
      </c>
      <c r="E54" s="119">
        <v>1.375</v>
      </c>
      <c r="F54" s="166"/>
      <c r="G54" s="131">
        <f>VLOOKUP(A54,Sheet1!A:B,2,FALSE)</f>
        <v>20.11</v>
      </c>
      <c r="H54" s="131">
        <f t="shared" si="10"/>
        <v>402.2</v>
      </c>
      <c r="I54" s="116">
        <f t="shared" si="7"/>
        <v>402.2</v>
      </c>
      <c r="J54" s="132">
        <f t="shared" si="11"/>
        <v>20.11</v>
      </c>
      <c r="K54" s="132">
        <f t="shared" si="12"/>
        <v>402.2</v>
      </c>
      <c r="L54" s="133">
        <f>VLOOKUP(A54,Sheet1!A:C,3,FALSE)</f>
        <v>1</v>
      </c>
      <c r="M54" s="133">
        <f>VLOOKUP(A54,Sheet1!A:D,4,FALSE)</f>
        <v>15</v>
      </c>
      <c r="N54" s="133">
        <f>VLOOKUP(A54,Sheet1!A:E,5,FALSE)</f>
        <v>15</v>
      </c>
      <c r="O54" s="134">
        <f t="shared" si="13"/>
        <v>20.8</v>
      </c>
      <c r="P54" s="134">
        <f t="shared" si="14"/>
        <v>312</v>
      </c>
      <c r="Q54" s="97" t="s">
        <v>825</v>
      </c>
    </row>
    <row r="55" spans="1:17" ht="12" customHeight="1">
      <c r="A55" s="92" t="s">
        <v>153</v>
      </c>
      <c r="B55" s="97" t="s">
        <v>154</v>
      </c>
      <c r="C55" s="117">
        <v>20</v>
      </c>
      <c r="D55" s="117">
        <v>1.36</v>
      </c>
      <c r="E55" s="130">
        <v>1.625</v>
      </c>
      <c r="F55" s="130"/>
      <c r="G55" s="131">
        <f>VLOOKUP(A55,Sheet1!A:B,2,FALSE)</f>
        <v>26.87</v>
      </c>
      <c r="H55" s="116">
        <f>G55*20</f>
        <v>537.4</v>
      </c>
      <c r="I55" s="137">
        <f>H55</f>
        <v>537.4</v>
      </c>
      <c r="J55" s="132">
        <f>G55*$U$3</f>
        <v>26.87</v>
      </c>
      <c r="K55" s="132">
        <f>I55*$U$3</f>
        <v>537.4</v>
      </c>
      <c r="L55" s="133">
        <f>VLOOKUP(A55,Sheet1!A:C,3,FALSE)</f>
        <v>8</v>
      </c>
      <c r="M55" s="133">
        <f>VLOOKUP(A55,Sheet1!A:D,4,FALSE)</f>
        <v>8</v>
      </c>
      <c r="N55" s="133">
        <f>VLOOKUP(A55,Sheet1!A:E,5,FALSE)</f>
        <v>8</v>
      </c>
      <c r="O55" s="134">
        <f t="shared" si="13"/>
        <v>27.200000000000003</v>
      </c>
      <c r="P55" s="134">
        <f t="shared" si="14"/>
        <v>217.60000000000002</v>
      </c>
      <c r="Q55" s="95" t="s">
        <v>155</v>
      </c>
    </row>
    <row r="56" spans="1:17" ht="12.75" customHeight="1" thickBot="1">
      <c r="A56" s="92" t="s">
        <v>165</v>
      </c>
      <c r="B56" s="97" t="s">
        <v>166</v>
      </c>
      <c r="C56" s="117">
        <v>20</v>
      </c>
      <c r="D56" s="117">
        <v>2.06</v>
      </c>
      <c r="E56" s="130">
        <v>2.125</v>
      </c>
      <c r="F56" s="130"/>
      <c r="G56" s="131">
        <f>VLOOKUP(A56,Sheet1!A:B,2,FALSE)</f>
        <v>45.76</v>
      </c>
      <c r="H56" s="131">
        <f t="shared" si="10"/>
        <v>915.19999999999993</v>
      </c>
      <c r="I56" s="137">
        <f>H56</f>
        <v>915.19999999999993</v>
      </c>
      <c r="J56" s="132">
        <f>G56*$U$3</f>
        <v>45.76</v>
      </c>
      <c r="K56" s="132">
        <f>I56*$U$3</f>
        <v>915.19999999999993</v>
      </c>
      <c r="L56" s="133">
        <f>VLOOKUP(A56,Sheet1!A:C,3,FALSE)</f>
        <v>8</v>
      </c>
      <c r="M56" s="133">
        <f>VLOOKUP(A56,Sheet1!A:D,4,FALSE)</f>
        <v>8</v>
      </c>
      <c r="N56" s="133">
        <f>VLOOKUP(A56,Sheet1!A:E,5,FALSE)</f>
        <v>8</v>
      </c>
      <c r="O56" s="134">
        <f t="shared" si="13"/>
        <v>41.2</v>
      </c>
      <c r="P56" s="134">
        <f t="shared" si="14"/>
        <v>329.6</v>
      </c>
      <c r="Q56" s="95" t="s">
        <v>167</v>
      </c>
    </row>
    <row r="57" spans="1:17" ht="12.75" customHeight="1" thickBot="1">
      <c r="A57" s="230" t="s">
        <v>835</v>
      </c>
      <c r="B57" s="231"/>
      <c r="C57" s="231"/>
      <c r="D57" s="231"/>
      <c r="E57" s="231"/>
      <c r="F57" s="231"/>
      <c r="G57" s="231"/>
      <c r="H57" s="231"/>
      <c r="I57" s="231"/>
      <c r="J57" s="231"/>
      <c r="K57" s="231"/>
      <c r="L57" s="231"/>
      <c r="M57" s="231"/>
      <c r="N57" s="231"/>
      <c r="O57" s="231"/>
      <c r="P57" s="231"/>
      <c r="Q57" s="232"/>
    </row>
    <row r="58" spans="1:17" ht="12.75" customHeight="1">
      <c r="A58" s="146" t="s">
        <v>84</v>
      </c>
      <c r="B58" s="147" t="s">
        <v>85</v>
      </c>
      <c r="C58" s="152">
        <v>66</v>
      </c>
      <c r="D58" s="152">
        <v>0.14499999999999999</v>
      </c>
      <c r="E58" s="148">
        <v>0.375</v>
      </c>
      <c r="F58" s="148"/>
      <c r="G58" s="149">
        <f>VLOOKUP(A58,Sheet1!A:B,2,FALSE)</f>
        <v>3.63</v>
      </c>
      <c r="H58" s="131">
        <f t="shared" si="10"/>
        <v>239.57999999999998</v>
      </c>
      <c r="I58" s="150">
        <f t="shared" ref="I58:I71" si="15">H58</f>
        <v>239.57999999999998</v>
      </c>
      <c r="J58" s="151">
        <f t="shared" ref="J58:J82" si="16">G58*$U$3</f>
        <v>3.63</v>
      </c>
      <c r="K58" s="151">
        <f t="shared" ref="K58:K82" si="17">I58*$U$3</f>
        <v>239.57999999999998</v>
      </c>
      <c r="L58" s="133">
        <f>VLOOKUP(A58,Sheet1!A:C,3,FALSE)</f>
        <v>5</v>
      </c>
      <c r="M58" s="133">
        <f>VLOOKUP(A58,Sheet1!A:D,4,FALSE)</f>
        <v>5</v>
      </c>
      <c r="N58" s="133">
        <f>VLOOKUP(A58,Sheet1!A:E,5,FALSE)</f>
        <v>100</v>
      </c>
      <c r="O58" s="134">
        <f t="shared" si="13"/>
        <v>9.5699999999999985</v>
      </c>
      <c r="P58" s="134">
        <f>M58*O58</f>
        <v>47.849999999999994</v>
      </c>
      <c r="Q58" s="154" t="s">
        <v>86</v>
      </c>
    </row>
    <row r="59" spans="1:17" ht="12.75" customHeight="1">
      <c r="A59" s="92" t="s">
        <v>87</v>
      </c>
      <c r="B59" s="97" t="s">
        <v>88</v>
      </c>
      <c r="C59" s="117">
        <v>100</v>
      </c>
      <c r="D59" s="152">
        <v>0.14499999999999999</v>
      </c>
      <c r="E59" s="119">
        <v>0.375</v>
      </c>
      <c r="F59" s="119"/>
      <c r="G59" s="131">
        <f>VLOOKUP(A59,Sheet1!A:B,2,FALSE)</f>
        <v>3.63</v>
      </c>
      <c r="H59" s="131">
        <f t="shared" si="10"/>
        <v>363</v>
      </c>
      <c r="I59" s="116">
        <f t="shared" si="15"/>
        <v>363</v>
      </c>
      <c r="J59" s="132">
        <f t="shared" si="16"/>
        <v>3.63</v>
      </c>
      <c r="K59" s="132">
        <f t="shared" si="17"/>
        <v>363</v>
      </c>
      <c r="L59" s="133">
        <f>VLOOKUP(A59,Sheet1!A:C,3,FALSE)</f>
        <v>5</v>
      </c>
      <c r="M59" s="133">
        <f>VLOOKUP(A59,Sheet1!A:D,4,FALSE)</f>
        <v>5</v>
      </c>
      <c r="N59" s="133">
        <f>VLOOKUP(A59,Sheet1!A:E,5,FALSE)</f>
        <v>100</v>
      </c>
      <c r="O59" s="134">
        <f t="shared" si="13"/>
        <v>14.499999999999998</v>
      </c>
      <c r="P59" s="134">
        <f>M59*O59</f>
        <v>72.499999999999986</v>
      </c>
      <c r="Q59" s="95" t="s">
        <v>89</v>
      </c>
    </row>
    <row r="60" spans="1:17" ht="12.75" customHeight="1">
      <c r="A60" s="92" t="s">
        <v>90</v>
      </c>
      <c r="B60" s="97" t="s">
        <v>91</v>
      </c>
      <c r="C60" s="117">
        <v>66</v>
      </c>
      <c r="D60" s="117">
        <v>0.26900000000000002</v>
      </c>
      <c r="E60" s="119">
        <v>0.5</v>
      </c>
      <c r="F60" s="119"/>
      <c r="G60" s="131">
        <f>VLOOKUP(A60,Sheet1!A:B,2,FALSE)</f>
        <v>5.38</v>
      </c>
      <c r="H60" s="131">
        <f t="shared" si="10"/>
        <v>355.08</v>
      </c>
      <c r="I60" s="116">
        <f t="shared" si="15"/>
        <v>355.08</v>
      </c>
      <c r="J60" s="132">
        <f t="shared" si="16"/>
        <v>5.38</v>
      </c>
      <c r="K60" s="132">
        <f t="shared" si="17"/>
        <v>355.08</v>
      </c>
      <c r="L60" s="133">
        <f>VLOOKUP(A60,Sheet1!A:C,3,FALSE)</f>
        <v>5</v>
      </c>
      <c r="M60" s="133">
        <f>VLOOKUP(A60,Sheet1!A:D,4,FALSE)</f>
        <v>5</v>
      </c>
      <c r="N60" s="133">
        <f>VLOOKUP(A60,Sheet1!A:E,5,FALSE)</f>
        <v>100</v>
      </c>
      <c r="O60" s="134">
        <f t="shared" si="13"/>
        <v>17.754000000000001</v>
      </c>
      <c r="P60" s="134">
        <f t="shared" ref="P60:P82" si="18">M60*O60</f>
        <v>88.77000000000001</v>
      </c>
      <c r="Q60" s="95" t="s">
        <v>92</v>
      </c>
    </row>
    <row r="61" spans="1:17" ht="12.75" customHeight="1">
      <c r="A61" s="92" t="s">
        <v>93</v>
      </c>
      <c r="B61" s="97" t="s">
        <v>94</v>
      </c>
      <c r="C61" s="117">
        <v>100</v>
      </c>
      <c r="D61" s="117">
        <v>0.26900000000000002</v>
      </c>
      <c r="E61" s="119">
        <v>0.5</v>
      </c>
      <c r="F61" s="119"/>
      <c r="G61" s="131">
        <f>VLOOKUP(A61,Sheet1!A:B,2,FALSE)</f>
        <v>5.38</v>
      </c>
      <c r="H61" s="131">
        <f t="shared" si="10"/>
        <v>538</v>
      </c>
      <c r="I61" s="116">
        <f t="shared" si="15"/>
        <v>538</v>
      </c>
      <c r="J61" s="132">
        <f t="shared" si="16"/>
        <v>5.38</v>
      </c>
      <c r="K61" s="132">
        <f t="shared" si="17"/>
        <v>538</v>
      </c>
      <c r="L61" s="133">
        <f>VLOOKUP(A61,Sheet1!A:C,3,FALSE)</f>
        <v>4</v>
      </c>
      <c r="M61" s="133">
        <f>VLOOKUP(A61,Sheet1!A:D,4,FALSE)</f>
        <v>4</v>
      </c>
      <c r="N61" s="133">
        <f>VLOOKUP(A61,Sheet1!A:E,5,FALSE)</f>
        <v>80</v>
      </c>
      <c r="O61" s="134">
        <f t="shared" si="13"/>
        <v>26.900000000000002</v>
      </c>
      <c r="P61" s="134">
        <f t="shared" si="18"/>
        <v>107.60000000000001</v>
      </c>
      <c r="Q61" s="95" t="s">
        <v>95</v>
      </c>
    </row>
    <row r="62" spans="1:17" ht="12.75" customHeight="1">
      <c r="A62" s="92" t="s">
        <v>96</v>
      </c>
      <c r="B62" s="97" t="s">
        <v>97</v>
      </c>
      <c r="C62" s="117">
        <v>66</v>
      </c>
      <c r="D62" s="117">
        <v>0.34399999999999997</v>
      </c>
      <c r="E62" s="119">
        <v>0.625</v>
      </c>
      <c r="F62" s="119"/>
      <c r="G62" s="131">
        <f>VLOOKUP(A62,Sheet1!A:B,2,FALSE)</f>
        <v>6.78</v>
      </c>
      <c r="H62" s="131">
        <f t="shared" si="10"/>
        <v>447.48</v>
      </c>
      <c r="I62" s="116">
        <f t="shared" si="15"/>
        <v>447.48</v>
      </c>
      <c r="J62" s="132">
        <f t="shared" si="16"/>
        <v>6.78</v>
      </c>
      <c r="K62" s="132">
        <f t="shared" si="17"/>
        <v>447.48</v>
      </c>
      <c r="L62" s="133">
        <f>VLOOKUP(A62,Sheet1!A:C,3,FALSE)</f>
        <v>5</v>
      </c>
      <c r="M62" s="133">
        <f>VLOOKUP(A62,Sheet1!A:D,4,FALSE)</f>
        <v>5</v>
      </c>
      <c r="N62" s="133">
        <f>VLOOKUP(A62,Sheet1!A:E,5,FALSE)</f>
        <v>100</v>
      </c>
      <c r="O62" s="134">
        <f t="shared" si="13"/>
        <v>22.703999999999997</v>
      </c>
      <c r="P62" s="134">
        <f t="shared" si="18"/>
        <v>113.51999999999998</v>
      </c>
      <c r="Q62" s="95" t="s">
        <v>98</v>
      </c>
    </row>
    <row r="63" spans="1:17" ht="12.75" customHeight="1">
      <c r="A63" s="92" t="s">
        <v>99</v>
      </c>
      <c r="B63" s="97" t="s">
        <v>100</v>
      </c>
      <c r="C63" s="117">
        <v>100</v>
      </c>
      <c r="D63" s="117">
        <v>0.34399999999999997</v>
      </c>
      <c r="E63" s="119">
        <v>0.625</v>
      </c>
      <c r="F63" s="119"/>
      <c r="G63" s="131">
        <f>VLOOKUP(A63,Sheet1!A:B,2,FALSE)</f>
        <v>6.78</v>
      </c>
      <c r="H63" s="131">
        <f t="shared" si="10"/>
        <v>678</v>
      </c>
      <c r="I63" s="116">
        <f t="shared" si="15"/>
        <v>678</v>
      </c>
      <c r="J63" s="132">
        <f t="shared" si="16"/>
        <v>6.78</v>
      </c>
      <c r="K63" s="132">
        <f t="shared" si="17"/>
        <v>678</v>
      </c>
      <c r="L63" s="133">
        <f>VLOOKUP(A63,Sheet1!A:C,3,FALSE)</f>
        <v>3</v>
      </c>
      <c r="M63" s="133">
        <f>VLOOKUP(A63,Sheet1!A:D,4,FALSE)</f>
        <v>3</v>
      </c>
      <c r="N63" s="133">
        <f>VLOOKUP(A63,Sheet1!A:E,5,FALSE)</f>
        <v>60</v>
      </c>
      <c r="O63" s="134">
        <f t="shared" si="13"/>
        <v>34.4</v>
      </c>
      <c r="P63" s="134">
        <f t="shared" si="18"/>
        <v>103.19999999999999</v>
      </c>
      <c r="Q63" s="95" t="s">
        <v>101</v>
      </c>
    </row>
    <row r="64" spans="1:17" ht="12.75" customHeight="1">
      <c r="A64" s="92" t="s">
        <v>102</v>
      </c>
      <c r="B64" s="97" t="s">
        <v>103</v>
      </c>
      <c r="C64" s="226">
        <v>66</v>
      </c>
      <c r="D64" s="117">
        <v>0.41799999999999998</v>
      </c>
      <c r="E64" s="119">
        <v>0.75</v>
      </c>
      <c r="F64" s="119"/>
      <c r="G64" s="131">
        <f>VLOOKUP(A64,Sheet1!A:B,2,FALSE)</f>
        <v>9.11</v>
      </c>
      <c r="H64" s="131">
        <f t="shared" si="10"/>
        <v>601.26</v>
      </c>
      <c r="I64" s="116">
        <f t="shared" si="15"/>
        <v>601.26</v>
      </c>
      <c r="J64" s="132">
        <f t="shared" si="16"/>
        <v>9.11</v>
      </c>
      <c r="K64" s="132">
        <f t="shared" si="17"/>
        <v>601.26</v>
      </c>
      <c r="L64" s="133">
        <f>VLOOKUP(A64,Sheet1!A:C,3,FALSE)</f>
        <v>3</v>
      </c>
      <c r="M64" s="133">
        <f>VLOOKUP(A64,Sheet1!A:D,4,FALSE)</f>
        <v>3</v>
      </c>
      <c r="N64" s="133">
        <f>VLOOKUP(A64,Sheet1!A:E,5,FALSE)</f>
        <v>36</v>
      </c>
      <c r="O64" s="134">
        <f t="shared" si="13"/>
        <v>27.587999999999997</v>
      </c>
      <c r="P64" s="134">
        <f t="shared" si="18"/>
        <v>82.763999999999996</v>
      </c>
      <c r="Q64" s="95" t="s">
        <v>104</v>
      </c>
    </row>
    <row r="65" spans="1:17" ht="12.75" customHeight="1">
      <c r="A65" s="172" t="s">
        <v>747</v>
      </c>
      <c r="B65" s="173" t="s">
        <v>831</v>
      </c>
      <c r="C65" s="215">
        <v>100</v>
      </c>
      <c r="D65" s="117">
        <v>0.41799999999999998</v>
      </c>
      <c r="E65" s="174">
        <v>0.75</v>
      </c>
      <c r="F65" s="171"/>
      <c r="G65" s="131">
        <f>VLOOKUP(A65,Sheet1!A:B,2,FALSE)</f>
        <v>9.11</v>
      </c>
      <c r="H65" s="131">
        <f t="shared" si="10"/>
        <v>911</v>
      </c>
      <c r="I65" s="116">
        <f t="shared" si="15"/>
        <v>911</v>
      </c>
      <c r="J65" s="132">
        <f t="shared" si="16"/>
        <v>9.11</v>
      </c>
      <c r="K65" s="132">
        <f t="shared" si="17"/>
        <v>911</v>
      </c>
      <c r="L65" s="133">
        <f>VLOOKUP(A65,Sheet1!A:C,3,FALSE)</f>
        <v>2</v>
      </c>
      <c r="M65" s="133">
        <f>VLOOKUP(A65,Sheet1!A:D,4,FALSE)</f>
        <v>2</v>
      </c>
      <c r="N65" s="133">
        <f>VLOOKUP(A65,Sheet1!A:E,5,FALSE)</f>
        <v>24</v>
      </c>
      <c r="O65" s="134">
        <f t="shared" si="13"/>
        <v>41.8</v>
      </c>
      <c r="P65" s="134">
        <f t="shared" si="18"/>
        <v>83.6</v>
      </c>
      <c r="Q65" s="167" t="s">
        <v>832</v>
      </c>
    </row>
    <row r="66" spans="1:17" ht="12.75" customHeight="1">
      <c r="A66" s="92" t="s">
        <v>105</v>
      </c>
      <c r="B66" s="97" t="s">
        <v>106</v>
      </c>
      <c r="C66" s="117">
        <v>40</v>
      </c>
      <c r="D66" s="117">
        <v>0.64100000000000001</v>
      </c>
      <c r="E66" s="119">
        <v>0.875</v>
      </c>
      <c r="F66" s="119"/>
      <c r="G66" s="131">
        <f>VLOOKUP(A66,Sheet1!A:B,2,FALSE)</f>
        <v>12.1</v>
      </c>
      <c r="H66" s="131">
        <f t="shared" si="10"/>
        <v>484</v>
      </c>
      <c r="I66" s="116">
        <f t="shared" si="15"/>
        <v>484</v>
      </c>
      <c r="J66" s="132">
        <f t="shared" si="16"/>
        <v>12.1</v>
      </c>
      <c r="K66" s="132">
        <f t="shared" si="17"/>
        <v>484</v>
      </c>
      <c r="L66" s="133">
        <f>VLOOKUP(A66,Sheet1!A:C,3,FALSE)</f>
        <v>3</v>
      </c>
      <c r="M66" s="133">
        <f>VLOOKUP(A66,Sheet1!A:D,4,FALSE)</f>
        <v>3</v>
      </c>
      <c r="N66" s="133">
        <f>VLOOKUP(A66,Sheet1!A:E,5,FALSE)</f>
        <v>36</v>
      </c>
      <c r="O66" s="134">
        <f t="shared" si="13"/>
        <v>25.64</v>
      </c>
      <c r="P66" s="134">
        <f t="shared" si="18"/>
        <v>76.92</v>
      </c>
      <c r="Q66" s="95" t="s">
        <v>107</v>
      </c>
    </row>
    <row r="67" spans="1:17" ht="12.75" customHeight="1">
      <c r="A67" s="92" t="s">
        <v>108</v>
      </c>
      <c r="B67" s="97" t="s">
        <v>109</v>
      </c>
      <c r="C67" s="117">
        <v>50</v>
      </c>
      <c r="D67" s="117">
        <v>0.64100000000000001</v>
      </c>
      <c r="E67" s="119">
        <v>0.875</v>
      </c>
      <c r="F67" s="119"/>
      <c r="G67" s="131">
        <f>VLOOKUP(A67,Sheet1!A:B,2,FALSE)</f>
        <v>12.1</v>
      </c>
      <c r="H67" s="131">
        <f t="shared" si="10"/>
        <v>605</v>
      </c>
      <c r="I67" s="116">
        <f t="shared" si="15"/>
        <v>605</v>
      </c>
      <c r="J67" s="132">
        <f t="shared" si="16"/>
        <v>12.1</v>
      </c>
      <c r="K67" s="132">
        <f t="shared" si="17"/>
        <v>605</v>
      </c>
      <c r="L67" s="133">
        <f>VLOOKUP(A67,Sheet1!A:C,3,FALSE)</f>
        <v>3</v>
      </c>
      <c r="M67" s="133">
        <f>VLOOKUP(A67,Sheet1!A:D,4,FALSE)</f>
        <v>3</v>
      </c>
      <c r="N67" s="133">
        <f>VLOOKUP(A67,Sheet1!A:E,5,FALSE)</f>
        <v>36</v>
      </c>
      <c r="O67" s="134">
        <f t="shared" si="13"/>
        <v>32.049999999999997</v>
      </c>
      <c r="P67" s="134">
        <f t="shared" si="18"/>
        <v>96.149999999999991</v>
      </c>
      <c r="Q67" s="92" t="s">
        <v>110</v>
      </c>
    </row>
    <row r="68" spans="1:17" ht="12.75" customHeight="1">
      <c r="A68" s="92" t="s">
        <v>111</v>
      </c>
      <c r="B68" s="97" t="s">
        <v>112</v>
      </c>
      <c r="C68" s="117">
        <v>55</v>
      </c>
      <c r="D68" s="117">
        <v>0.64100000000000001</v>
      </c>
      <c r="E68" s="119">
        <v>0.875</v>
      </c>
      <c r="F68" s="119"/>
      <c r="G68" s="131">
        <f>VLOOKUP(A68,Sheet1!A:B,2,FALSE)</f>
        <v>12.1</v>
      </c>
      <c r="H68" s="131">
        <f t="shared" si="10"/>
        <v>665.5</v>
      </c>
      <c r="I68" s="116">
        <f t="shared" si="15"/>
        <v>665.5</v>
      </c>
      <c r="J68" s="132">
        <f t="shared" si="16"/>
        <v>12.1</v>
      </c>
      <c r="K68" s="132">
        <f t="shared" si="17"/>
        <v>665.5</v>
      </c>
      <c r="L68" s="133">
        <f>VLOOKUP(A68,Sheet1!A:C,3,FALSE)</f>
        <v>3</v>
      </c>
      <c r="M68" s="133">
        <f>VLOOKUP(A68,Sheet1!A:D,4,FALSE)</f>
        <v>3</v>
      </c>
      <c r="N68" s="133">
        <f>VLOOKUP(A68,Sheet1!A:E,5,FALSE)</f>
        <v>36</v>
      </c>
      <c r="O68" s="134">
        <f t="shared" si="13"/>
        <v>35.255000000000003</v>
      </c>
      <c r="P68" s="134">
        <f t="shared" si="18"/>
        <v>105.76500000000001</v>
      </c>
      <c r="Q68" s="92" t="s">
        <v>113</v>
      </c>
    </row>
    <row r="69" spans="1:17" ht="12.75" customHeight="1">
      <c r="A69" s="92" t="s">
        <v>114</v>
      </c>
      <c r="B69" s="97" t="s">
        <v>115</v>
      </c>
      <c r="C69" s="117">
        <v>60</v>
      </c>
      <c r="D69" s="117">
        <v>0.64100000000000001</v>
      </c>
      <c r="E69" s="119">
        <v>0.875</v>
      </c>
      <c r="F69" s="119"/>
      <c r="G69" s="131">
        <f>VLOOKUP(A69,Sheet1!A:B,2,FALSE)</f>
        <v>12.1</v>
      </c>
      <c r="H69" s="131">
        <f t="shared" si="10"/>
        <v>726</v>
      </c>
      <c r="I69" s="116">
        <f t="shared" si="15"/>
        <v>726</v>
      </c>
      <c r="J69" s="132">
        <f t="shared" si="16"/>
        <v>12.1</v>
      </c>
      <c r="K69" s="132">
        <f t="shared" si="17"/>
        <v>726</v>
      </c>
      <c r="L69" s="133">
        <f>VLOOKUP(A69,Sheet1!A:C,3,FALSE)</f>
        <v>3</v>
      </c>
      <c r="M69" s="133">
        <f>VLOOKUP(A69,Sheet1!A:D,4,FALSE)</f>
        <v>3</v>
      </c>
      <c r="N69" s="133">
        <f>VLOOKUP(A69,Sheet1!A:E,5,FALSE)</f>
        <v>36</v>
      </c>
      <c r="O69" s="134">
        <f t="shared" si="13"/>
        <v>38.46</v>
      </c>
      <c r="P69" s="134">
        <f t="shared" si="18"/>
        <v>115.38</v>
      </c>
      <c r="Q69" s="95" t="s">
        <v>116</v>
      </c>
    </row>
    <row r="70" spans="1:17" ht="12.75" customHeight="1">
      <c r="A70" s="92" t="s">
        <v>117</v>
      </c>
      <c r="B70" s="97" t="s">
        <v>118</v>
      </c>
      <c r="C70" s="117">
        <v>66</v>
      </c>
      <c r="D70" s="117">
        <v>0.64100000000000001</v>
      </c>
      <c r="E70" s="119">
        <v>0.875</v>
      </c>
      <c r="F70" s="119"/>
      <c r="G70" s="131">
        <f>VLOOKUP(A70,Sheet1!A:B,2,FALSE)</f>
        <v>12.1</v>
      </c>
      <c r="H70" s="131">
        <f t="shared" si="10"/>
        <v>798.6</v>
      </c>
      <c r="I70" s="116">
        <f t="shared" si="15"/>
        <v>798.6</v>
      </c>
      <c r="J70" s="132">
        <f t="shared" si="16"/>
        <v>12.1</v>
      </c>
      <c r="K70" s="132">
        <f t="shared" si="17"/>
        <v>798.6</v>
      </c>
      <c r="L70" s="133">
        <f>VLOOKUP(A70,Sheet1!A:C,3,FALSE)</f>
        <v>3</v>
      </c>
      <c r="M70" s="133">
        <f>VLOOKUP(A70,Sheet1!A:D,4,FALSE)</f>
        <v>3</v>
      </c>
      <c r="N70" s="133">
        <f>VLOOKUP(A70,Sheet1!A:E,5,FALSE)</f>
        <v>36</v>
      </c>
      <c r="O70" s="134">
        <f t="shared" si="13"/>
        <v>42.305999999999997</v>
      </c>
      <c r="P70" s="134">
        <f t="shared" si="18"/>
        <v>126.91799999999999</v>
      </c>
      <c r="Q70" s="95" t="s">
        <v>119</v>
      </c>
    </row>
    <row r="71" spans="1:17" ht="12.75" customHeight="1">
      <c r="A71" s="92" t="s">
        <v>120</v>
      </c>
      <c r="B71" s="97" t="s">
        <v>121</v>
      </c>
      <c r="C71" s="117">
        <v>69</v>
      </c>
      <c r="D71" s="117">
        <v>0.64100000000000001</v>
      </c>
      <c r="E71" s="119">
        <v>0.875</v>
      </c>
      <c r="F71" s="119"/>
      <c r="G71" s="131">
        <f>VLOOKUP(A71,Sheet1!A:B,2,FALSE)</f>
        <v>12.1</v>
      </c>
      <c r="H71" s="131">
        <f t="shared" si="10"/>
        <v>834.9</v>
      </c>
      <c r="I71" s="116">
        <f t="shared" si="15"/>
        <v>834.9</v>
      </c>
      <c r="J71" s="132">
        <f t="shared" si="16"/>
        <v>12.1</v>
      </c>
      <c r="K71" s="132">
        <f t="shared" si="17"/>
        <v>834.9</v>
      </c>
      <c r="L71" s="133">
        <f>VLOOKUP(A71,Sheet1!A:C,3,FALSE)</f>
        <v>3</v>
      </c>
      <c r="M71" s="133">
        <f>VLOOKUP(A71,Sheet1!A:D,4,FALSE)</f>
        <v>3</v>
      </c>
      <c r="N71" s="133">
        <f>VLOOKUP(A71,Sheet1!A:E,5,FALSE)</f>
        <v>24</v>
      </c>
      <c r="O71" s="134">
        <f t="shared" si="13"/>
        <v>44.228999999999999</v>
      </c>
      <c r="P71" s="134">
        <f t="shared" si="18"/>
        <v>132.68700000000001</v>
      </c>
      <c r="Q71" s="95" t="s">
        <v>122</v>
      </c>
    </row>
    <row r="72" spans="1:17" ht="12.75" customHeight="1">
      <c r="A72" s="92" t="s">
        <v>123</v>
      </c>
      <c r="B72" s="97" t="s">
        <v>124</v>
      </c>
      <c r="C72" s="117">
        <v>100</v>
      </c>
      <c r="D72" s="117">
        <v>0.64100000000000001</v>
      </c>
      <c r="E72" s="119">
        <v>0.875</v>
      </c>
      <c r="F72" s="119"/>
      <c r="G72" s="131">
        <f>VLOOKUP(A72,Sheet1!A:B,2,FALSE)</f>
        <v>12.1</v>
      </c>
      <c r="H72" s="131">
        <f t="shared" si="10"/>
        <v>1210</v>
      </c>
      <c r="I72" s="116">
        <f t="shared" ref="I72" si="19">H72</f>
        <v>1210</v>
      </c>
      <c r="J72" s="132">
        <f t="shared" si="16"/>
        <v>12.1</v>
      </c>
      <c r="K72" s="132">
        <f t="shared" si="17"/>
        <v>1210</v>
      </c>
      <c r="L72" s="133">
        <f>VLOOKUP(A72,Sheet1!A:C,3,FALSE)</f>
        <v>2</v>
      </c>
      <c r="M72" s="133">
        <f>VLOOKUP(A72,Sheet1!A:D,4,FALSE)</f>
        <v>2</v>
      </c>
      <c r="N72" s="133">
        <f>VLOOKUP(A72,Sheet1!A:E,5,FALSE)</f>
        <v>24</v>
      </c>
      <c r="O72" s="134">
        <f t="shared" si="13"/>
        <v>64.099999999999994</v>
      </c>
      <c r="P72" s="134">
        <f t="shared" si="18"/>
        <v>128.19999999999999</v>
      </c>
      <c r="Q72" s="95" t="s">
        <v>125</v>
      </c>
    </row>
    <row r="73" spans="1:17" ht="12" customHeight="1">
      <c r="A73" s="92" t="s">
        <v>141</v>
      </c>
      <c r="B73" s="97" t="s">
        <v>142</v>
      </c>
      <c r="C73" s="117">
        <v>60</v>
      </c>
      <c r="D73" s="117">
        <v>0.83899999999999997</v>
      </c>
      <c r="E73" s="119">
        <v>1.125</v>
      </c>
      <c r="F73" s="119"/>
      <c r="G73" s="131">
        <f>VLOOKUP(A73,Sheet1!A:B,2,FALSE)</f>
        <v>15.41</v>
      </c>
      <c r="H73" s="131">
        <f t="shared" si="10"/>
        <v>924.6</v>
      </c>
      <c r="I73" s="137">
        <f>H73</f>
        <v>924.6</v>
      </c>
      <c r="J73" s="132">
        <f t="shared" si="16"/>
        <v>15.41</v>
      </c>
      <c r="K73" s="132">
        <f t="shared" si="17"/>
        <v>924.6</v>
      </c>
      <c r="L73" s="133">
        <f>VLOOKUP(A73,Sheet1!A:C,3,FALSE)</f>
        <v>2</v>
      </c>
      <c r="M73" s="133">
        <f>VLOOKUP(A73,Sheet1!A:D,4,FALSE)</f>
        <v>2</v>
      </c>
      <c r="N73" s="133">
        <f>VLOOKUP(A73,Sheet1!A:E,5,FALSE)</f>
        <v>24</v>
      </c>
      <c r="O73" s="134">
        <f t="shared" si="13"/>
        <v>50.339999999999996</v>
      </c>
      <c r="P73" s="134">
        <f t="shared" si="18"/>
        <v>100.67999999999999</v>
      </c>
      <c r="Q73" s="92" t="s">
        <v>143</v>
      </c>
    </row>
    <row r="74" spans="1:17" ht="12.75" customHeight="1">
      <c r="A74" s="92" t="s">
        <v>144</v>
      </c>
      <c r="B74" s="97" t="s">
        <v>145</v>
      </c>
      <c r="C74" s="117">
        <v>66</v>
      </c>
      <c r="D74" s="117">
        <v>0.83899999999999997</v>
      </c>
      <c r="E74" s="119">
        <v>1.125</v>
      </c>
      <c r="F74" s="119"/>
      <c r="G74" s="131">
        <f>VLOOKUP(A74,Sheet1!A:B,2,FALSE)</f>
        <v>15.41</v>
      </c>
      <c r="H74" s="131">
        <f t="shared" si="10"/>
        <v>1017.0600000000001</v>
      </c>
      <c r="I74" s="137">
        <f>H74</f>
        <v>1017.0600000000001</v>
      </c>
      <c r="J74" s="132">
        <f t="shared" si="16"/>
        <v>15.41</v>
      </c>
      <c r="K74" s="132">
        <f t="shared" si="17"/>
        <v>1017.0600000000001</v>
      </c>
      <c r="L74" s="133">
        <f>VLOOKUP(A74,Sheet1!A:C,3,FALSE)</f>
        <v>2</v>
      </c>
      <c r="M74" s="133">
        <f>VLOOKUP(A74,Sheet1!A:D,4,FALSE)</f>
        <v>2</v>
      </c>
      <c r="N74" s="133">
        <f>VLOOKUP(A74,Sheet1!A:E,5,FALSE)</f>
        <v>24</v>
      </c>
      <c r="O74" s="134">
        <f t="shared" si="13"/>
        <v>55.373999999999995</v>
      </c>
      <c r="P74" s="134">
        <f t="shared" si="18"/>
        <v>110.74799999999999</v>
      </c>
      <c r="Q74" s="95" t="s">
        <v>146</v>
      </c>
    </row>
    <row r="75" spans="1:17" ht="12.75" customHeight="1">
      <c r="A75" s="172" t="s">
        <v>746</v>
      </c>
      <c r="B75" s="173" t="s">
        <v>833</v>
      </c>
      <c r="C75" s="215">
        <v>69</v>
      </c>
      <c r="D75" s="117">
        <v>0.83899999999999997</v>
      </c>
      <c r="E75" s="171">
        <v>1.125</v>
      </c>
      <c r="F75" s="171"/>
      <c r="G75" s="131">
        <f>VLOOKUP(A75,Sheet1!A:B,2,FALSE)</f>
        <v>15.41</v>
      </c>
      <c r="H75" s="131">
        <f t="shared" si="10"/>
        <v>1063.29</v>
      </c>
      <c r="I75" s="137">
        <f>H75</f>
        <v>1063.29</v>
      </c>
      <c r="J75" s="132">
        <f t="shared" si="16"/>
        <v>15.41</v>
      </c>
      <c r="K75" s="132">
        <f t="shared" si="17"/>
        <v>1063.29</v>
      </c>
      <c r="L75" s="133">
        <f>VLOOKUP(A75,Sheet1!A:C,3,FALSE)</f>
        <v>2</v>
      </c>
      <c r="M75" s="133">
        <f>VLOOKUP(A75,Sheet1!A:D,4,FALSE)</f>
        <v>2</v>
      </c>
      <c r="N75" s="133">
        <f>VLOOKUP(A75,Sheet1!A:E,5,FALSE)</f>
        <v>24</v>
      </c>
      <c r="O75" s="134">
        <f t="shared" si="13"/>
        <v>57.890999999999998</v>
      </c>
      <c r="P75" s="134">
        <f t="shared" si="18"/>
        <v>115.782</v>
      </c>
      <c r="Q75" s="167" t="s">
        <v>834</v>
      </c>
    </row>
    <row r="76" spans="1:17" ht="12.75" customHeight="1">
      <c r="A76" s="92" t="s">
        <v>147</v>
      </c>
      <c r="B76" s="97" t="s">
        <v>148</v>
      </c>
      <c r="C76" s="117">
        <v>100</v>
      </c>
      <c r="D76" s="117">
        <v>0.83899999999999997</v>
      </c>
      <c r="E76" s="119">
        <v>1.125</v>
      </c>
      <c r="F76" s="119"/>
      <c r="G76" s="131">
        <f>VLOOKUP(A76,Sheet1!A:B,2,FALSE)</f>
        <v>15.41</v>
      </c>
      <c r="H76" s="131">
        <f t="shared" si="10"/>
        <v>1541</v>
      </c>
      <c r="I76" s="137">
        <f t="shared" ref="I76:I82" si="20">H76</f>
        <v>1541</v>
      </c>
      <c r="J76" s="132">
        <f t="shared" si="16"/>
        <v>15.41</v>
      </c>
      <c r="K76" s="132">
        <f t="shared" si="17"/>
        <v>1541</v>
      </c>
      <c r="L76" s="133">
        <f>VLOOKUP(A76,Sheet1!A:C,3,FALSE)</f>
        <v>1</v>
      </c>
      <c r="M76" s="133">
        <f>VLOOKUP(A76,Sheet1!A:D,4,FALSE)</f>
        <v>1</v>
      </c>
      <c r="N76" s="133">
        <f>VLOOKUP(A76,Sheet1!A:E,5,FALSE)</f>
        <v>12</v>
      </c>
      <c r="O76" s="134">
        <f t="shared" si="13"/>
        <v>83.899999999999991</v>
      </c>
      <c r="P76" s="134">
        <f t="shared" si="18"/>
        <v>83.899999999999991</v>
      </c>
      <c r="Q76" s="95" t="s">
        <v>149</v>
      </c>
    </row>
    <row r="77" spans="1:17" ht="12.75" customHeight="1">
      <c r="A77" s="92" t="s">
        <v>150</v>
      </c>
      <c r="B77" s="97" t="s">
        <v>151</v>
      </c>
      <c r="C77" s="117">
        <v>66</v>
      </c>
      <c r="D77" s="117">
        <v>1.04</v>
      </c>
      <c r="E77" s="119">
        <v>1.375</v>
      </c>
      <c r="F77" s="119"/>
      <c r="G77" s="131">
        <f>VLOOKUP(A77,Sheet1!A:B,2,FALSE)</f>
        <v>19.78</v>
      </c>
      <c r="H77" s="131">
        <f t="shared" si="10"/>
        <v>1305.48</v>
      </c>
      <c r="I77" s="137">
        <f t="shared" si="20"/>
        <v>1305.48</v>
      </c>
      <c r="J77" s="132">
        <f t="shared" si="16"/>
        <v>19.78</v>
      </c>
      <c r="K77" s="132">
        <f t="shared" si="17"/>
        <v>1305.48</v>
      </c>
      <c r="L77" s="133">
        <f>VLOOKUP(A77,Sheet1!A:C,3,FALSE)</f>
        <v>1</v>
      </c>
      <c r="M77" s="133">
        <f>VLOOKUP(A77,Sheet1!A:D,4,FALSE)</f>
        <v>1</v>
      </c>
      <c r="N77" s="133">
        <f>VLOOKUP(A77,Sheet1!A:E,5,FALSE)</f>
        <v>10</v>
      </c>
      <c r="O77" s="134">
        <f t="shared" si="13"/>
        <v>68.64</v>
      </c>
      <c r="P77" s="134">
        <f t="shared" si="18"/>
        <v>68.64</v>
      </c>
      <c r="Q77" s="95" t="s">
        <v>152</v>
      </c>
    </row>
    <row r="78" spans="1:17" ht="12.75" customHeight="1">
      <c r="A78" s="92" t="s">
        <v>156</v>
      </c>
      <c r="B78" s="97" t="s">
        <v>157</v>
      </c>
      <c r="C78" s="117">
        <v>60</v>
      </c>
      <c r="D78" s="117">
        <v>1.36</v>
      </c>
      <c r="E78" s="119">
        <v>1.625</v>
      </c>
      <c r="F78" s="119"/>
      <c r="G78" s="131">
        <f>VLOOKUP(A78,Sheet1!A:B,2,FALSE)</f>
        <v>26.45</v>
      </c>
      <c r="H78" s="131">
        <f t="shared" si="10"/>
        <v>1587</v>
      </c>
      <c r="I78" s="137">
        <f t="shared" si="20"/>
        <v>1587</v>
      </c>
      <c r="J78" s="132">
        <f t="shared" si="16"/>
        <v>26.45</v>
      </c>
      <c r="K78" s="132">
        <f t="shared" si="17"/>
        <v>1587</v>
      </c>
      <c r="L78" s="133">
        <f>VLOOKUP(A78,Sheet1!A:C,3,FALSE)</f>
        <v>1</v>
      </c>
      <c r="M78" s="133">
        <f>VLOOKUP(A78,Sheet1!A:D,4,FALSE)</f>
        <v>1</v>
      </c>
      <c r="N78" s="133">
        <f>VLOOKUP(A78,Sheet1!A:E,5,FALSE)</f>
        <v>0</v>
      </c>
      <c r="O78" s="134">
        <f t="shared" si="13"/>
        <v>81.600000000000009</v>
      </c>
      <c r="P78" s="134">
        <f t="shared" si="18"/>
        <v>81.600000000000009</v>
      </c>
      <c r="Q78" s="95" t="s">
        <v>158</v>
      </c>
    </row>
    <row r="79" spans="1:17" ht="12.75" customHeight="1">
      <c r="A79" s="92" t="s">
        <v>159</v>
      </c>
      <c r="B79" s="97" t="s">
        <v>160</v>
      </c>
      <c r="C79" s="117">
        <v>66</v>
      </c>
      <c r="D79" s="117">
        <v>1.36</v>
      </c>
      <c r="E79" s="119">
        <v>1.625</v>
      </c>
      <c r="F79" s="119"/>
      <c r="G79" s="131">
        <f>VLOOKUP(A79,Sheet1!A:B,2,FALSE)</f>
        <v>26.45</v>
      </c>
      <c r="H79" s="131">
        <f t="shared" si="10"/>
        <v>1745.7</v>
      </c>
      <c r="I79" s="137">
        <f t="shared" si="20"/>
        <v>1745.7</v>
      </c>
      <c r="J79" s="132">
        <f t="shared" si="16"/>
        <v>26.45</v>
      </c>
      <c r="K79" s="132">
        <f t="shared" si="17"/>
        <v>1745.7</v>
      </c>
      <c r="L79" s="133">
        <f>VLOOKUP(A79,Sheet1!A:C,3,FALSE)</f>
        <v>1</v>
      </c>
      <c r="M79" s="133">
        <f>VLOOKUP(A79,Sheet1!A:D,4,FALSE)</f>
        <v>1</v>
      </c>
      <c r="N79" s="133">
        <f>VLOOKUP(A79,Sheet1!A:E,5,FALSE)</f>
        <v>10</v>
      </c>
      <c r="O79" s="134">
        <f t="shared" si="13"/>
        <v>89.76</v>
      </c>
      <c r="P79" s="134">
        <f t="shared" si="18"/>
        <v>89.76</v>
      </c>
      <c r="Q79" s="95" t="s">
        <v>161</v>
      </c>
    </row>
    <row r="80" spans="1:17" ht="12.75" customHeight="1">
      <c r="A80" s="92" t="s">
        <v>162</v>
      </c>
      <c r="B80" s="97" t="s">
        <v>163</v>
      </c>
      <c r="C80" s="117">
        <v>100</v>
      </c>
      <c r="D80" s="117">
        <v>1.36</v>
      </c>
      <c r="E80" s="119">
        <v>1.625</v>
      </c>
      <c r="F80" s="119"/>
      <c r="G80" s="131">
        <f>VLOOKUP(A80,Sheet1!A:B,2,FALSE)</f>
        <v>26.45</v>
      </c>
      <c r="H80" s="131">
        <f t="shared" si="10"/>
        <v>2645</v>
      </c>
      <c r="I80" s="137">
        <f t="shared" si="20"/>
        <v>2645</v>
      </c>
      <c r="J80" s="132">
        <f t="shared" si="16"/>
        <v>26.45</v>
      </c>
      <c r="K80" s="132">
        <f t="shared" si="17"/>
        <v>2645</v>
      </c>
      <c r="L80" s="133">
        <f>VLOOKUP(A80,Sheet1!A:C,3,FALSE)</f>
        <v>1</v>
      </c>
      <c r="M80" s="133">
        <f>VLOOKUP(A80,Sheet1!A:D,4,FALSE)</f>
        <v>1</v>
      </c>
      <c r="N80" s="133">
        <f>VLOOKUP(A80,Sheet1!A:E,5,FALSE)</f>
        <v>0</v>
      </c>
      <c r="O80" s="134">
        <f t="shared" si="13"/>
        <v>136</v>
      </c>
      <c r="P80" s="134">
        <f t="shared" si="18"/>
        <v>136</v>
      </c>
      <c r="Q80" s="95" t="s">
        <v>164</v>
      </c>
    </row>
    <row r="81" spans="1:17" ht="12.75" customHeight="1">
      <c r="A81" s="92" t="s">
        <v>168</v>
      </c>
      <c r="B81" s="97" t="s">
        <v>169</v>
      </c>
      <c r="C81" s="117">
        <v>40</v>
      </c>
      <c r="D81" s="117">
        <v>2.06</v>
      </c>
      <c r="E81" s="119">
        <v>2.125</v>
      </c>
      <c r="F81" s="119"/>
      <c r="G81" s="131">
        <f>VLOOKUP(A81,Sheet1!A:B,2,FALSE)</f>
        <v>45.13</v>
      </c>
      <c r="H81" s="131">
        <f t="shared" si="10"/>
        <v>1805.2</v>
      </c>
      <c r="I81" s="137">
        <f t="shared" si="20"/>
        <v>1805.2</v>
      </c>
      <c r="J81" s="132">
        <f t="shared" si="16"/>
        <v>45.13</v>
      </c>
      <c r="K81" s="132">
        <f t="shared" si="17"/>
        <v>1805.2</v>
      </c>
      <c r="L81" s="133">
        <f>VLOOKUP(A81,Sheet1!A:C,3,FALSE)</f>
        <v>1</v>
      </c>
      <c r="M81" s="133">
        <f>VLOOKUP(A81,Sheet1!A:D,4,FALSE)</f>
        <v>1</v>
      </c>
      <c r="N81" s="133">
        <f>VLOOKUP(A81,Sheet1!A:E,5,FALSE)</f>
        <v>5</v>
      </c>
      <c r="O81" s="134">
        <f t="shared" si="13"/>
        <v>82.4</v>
      </c>
      <c r="P81" s="134">
        <f t="shared" si="18"/>
        <v>82.4</v>
      </c>
      <c r="Q81" s="95" t="s">
        <v>170</v>
      </c>
    </row>
    <row r="82" spans="1:17" ht="12.75" customHeight="1" thickBot="1">
      <c r="A82" s="93" t="s">
        <v>171</v>
      </c>
      <c r="B82" s="96" t="s">
        <v>172</v>
      </c>
      <c r="C82" s="156">
        <v>60</v>
      </c>
      <c r="D82" s="117">
        <v>2.06</v>
      </c>
      <c r="E82" s="114">
        <v>2.125</v>
      </c>
      <c r="F82" s="114"/>
      <c r="G82" s="111">
        <f>VLOOKUP(A82,Sheet1!A:B,2,FALSE)</f>
        <v>45.13</v>
      </c>
      <c r="H82" s="131">
        <f t="shared" si="10"/>
        <v>2707.8</v>
      </c>
      <c r="I82" s="155">
        <f t="shared" si="20"/>
        <v>2707.8</v>
      </c>
      <c r="J82" s="136">
        <f t="shared" si="16"/>
        <v>45.13</v>
      </c>
      <c r="K82" s="136">
        <f t="shared" si="17"/>
        <v>2707.8</v>
      </c>
      <c r="L82" s="133">
        <f>VLOOKUP(A82,Sheet1!A:C,3,FALSE)</f>
        <v>1</v>
      </c>
      <c r="M82" s="133">
        <f>VLOOKUP(A82,Sheet1!A:D,4,FALSE)</f>
        <v>1</v>
      </c>
      <c r="N82" s="133">
        <f>VLOOKUP(A82,Sheet1!A:E,5,FALSE)</f>
        <v>3</v>
      </c>
      <c r="O82" s="134">
        <f t="shared" si="13"/>
        <v>123.60000000000001</v>
      </c>
      <c r="P82" s="134">
        <f t="shared" si="18"/>
        <v>123.60000000000001</v>
      </c>
      <c r="Q82" s="94" t="s">
        <v>173</v>
      </c>
    </row>
    <row r="83" spans="1:17" ht="12.75" customHeight="1" thickBot="1">
      <c r="A83" s="230" t="s">
        <v>836</v>
      </c>
      <c r="B83" s="231"/>
      <c r="C83" s="231"/>
      <c r="D83" s="231"/>
      <c r="E83" s="231"/>
      <c r="F83" s="231"/>
      <c r="G83" s="231"/>
      <c r="H83" s="231"/>
      <c r="I83" s="231"/>
      <c r="J83" s="231"/>
      <c r="K83" s="231"/>
      <c r="L83" s="231"/>
      <c r="M83" s="231"/>
      <c r="N83" s="231"/>
      <c r="O83" s="231"/>
      <c r="P83" s="231"/>
      <c r="Q83" s="232"/>
    </row>
    <row r="84" spans="1:17" ht="12.75" customHeight="1">
      <c r="A84" s="157" t="s">
        <v>174</v>
      </c>
      <c r="B84" s="158" t="s">
        <v>175</v>
      </c>
      <c r="C84" s="227">
        <v>12</v>
      </c>
      <c r="D84" s="227">
        <v>0.65</v>
      </c>
      <c r="E84" s="148">
        <v>1.375</v>
      </c>
      <c r="F84" s="148"/>
      <c r="G84" s="149">
        <f>VLOOKUP(A84,Sheet1!A:B,2,FALSE)</f>
        <v>11.45</v>
      </c>
      <c r="H84" s="149">
        <f t="shared" si="10"/>
        <v>137.39999999999998</v>
      </c>
      <c r="I84" s="150">
        <f>H84</f>
        <v>137.39999999999998</v>
      </c>
      <c r="J84" s="151">
        <f t="shared" ref="J84:J93" si="21">G84*$U$3</f>
        <v>11.45</v>
      </c>
      <c r="K84" s="151">
        <f t="shared" ref="K84:K93" si="22">I84*$U$3</f>
        <v>137.39999999999998</v>
      </c>
      <c r="L84" s="205">
        <f>VLOOKUP(A84,Sheet1!A:C,3,FALSE)</f>
        <v>1</v>
      </c>
      <c r="M84" s="133">
        <f>VLOOKUP(A84,Sheet1!A:D,4,FALSE)</f>
        <v>1</v>
      </c>
      <c r="N84" s="133">
        <f>VLOOKUP(A84,Sheet1!A:E,5,FALSE)</f>
        <v>100</v>
      </c>
      <c r="O84" s="178">
        <f t="shared" ref="O84:O93" si="23">C84*D84</f>
        <v>7.8000000000000007</v>
      </c>
      <c r="P84" s="134">
        <f t="shared" ref="P84:P93" si="24">L84*O84</f>
        <v>7.8000000000000007</v>
      </c>
      <c r="Q84" s="147" t="s">
        <v>176</v>
      </c>
    </row>
    <row r="85" spans="1:17" ht="12.75" customHeight="1">
      <c r="A85" s="204" t="s">
        <v>1023</v>
      </c>
      <c r="B85" s="158" t="s">
        <v>1024</v>
      </c>
      <c r="C85" s="227">
        <v>20</v>
      </c>
      <c r="D85" s="227">
        <v>0.65</v>
      </c>
      <c r="E85" s="148">
        <v>1.375</v>
      </c>
      <c r="F85" s="148"/>
      <c r="G85" s="149">
        <f>VLOOKUP(A85,Sheet1!A:B,2,FALSE)</f>
        <v>11.45</v>
      </c>
      <c r="H85" s="131">
        <f t="shared" ref="H85" si="25">G85*C85</f>
        <v>229</v>
      </c>
      <c r="I85" s="150">
        <f>H85</f>
        <v>229</v>
      </c>
      <c r="J85" s="151">
        <f t="shared" ref="J85" si="26">G85*$U$3</f>
        <v>11.45</v>
      </c>
      <c r="K85" s="151">
        <f>I85*$U$3</f>
        <v>229</v>
      </c>
      <c r="L85" s="133">
        <f>VLOOKUP(A85,Sheet1!A:C,3,FALSE)</f>
        <v>1</v>
      </c>
      <c r="M85" s="133">
        <f>VLOOKUP(A85,Sheet1!A:D,4,FALSE)</f>
        <v>1</v>
      </c>
      <c r="N85" s="133">
        <f>VLOOKUP(A85,Sheet1!A:E,5,FALSE)</f>
        <v>75</v>
      </c>
      <c r="O85" s="134">
        <f t="shared" ref="O85" si="27">C85*D85</f>
        <v>13</v>
      </c>
      <c r="P85" s="134">
        <f t="shared" si="24"/>
        <v>13</v>
      </c>
      <c r="Q85" s="147" t="s">
        <v>1025</v>
      </c>
    </row>
    <row r="86" spans="1:17" ht="12.75" customHeight="1">
      <c r="A86" s="138" t="s">
        <v>177</v>
      </c>
      <c r="B86" s="139" t="s">
        <v>178</v>
      </c>
      <c r="C86" s="227">
        <v>12</v>
      </c>
      <c r="D86" s="228">
        <v>0.80900000000000005</v>
      </c>
      <c r="E86" s="119">
        <v>1.625</v>
      </c>
      <c r="F86" s="119"/>
      <c r="G86" s="131">
        <f>VLOOKUP(A86,Sheet1!A:B,2,FALSE)</f>
        <v>14.27</v>
      </c>
      <c r="H86" s="131">
        <f t="shared" si="10"/>
        <v>171.24</v>
      </c>
      <c r="I86" s="116">
        <f t="shared" ref="I86:I93" si="28">H86</f>
        <v>171.24</v>
      </c>
      <c r="J86" s="132">
        <f t="shared" si="21"/>
        <v>14.27</v>
      </c>
      <c r="K86" s="132">
        <f t="shared" si="22"/>
        <v>171.24</v>
      </c>
      <c r="L86" s="133">
        <f>VLOOKUP(A86,Sheet1!A:C,3,FALSE)</f>
        <v>1</v>
      </c>
      <c r="M86" s="133">
        <f>VLOOKUP(A86,Sheet1!A:D,4,FALSE)</f>
        <v>1</v>
      </c>
      <c r="N86" s="133">
        <f>VLOOKUP(A86,Sheet1!A:E,5,FALSE)</f>
        <v>100</v>
      </c>
      <c r="O86" s="134">
        <f t="shared" si="23"/>
        <v>9.7080000000000002</v>
      </c>
      <c r="P86" s="134">
        <f t="shared" si="24"/>
        <v>9.7080000000000002</v>
      </c>
      <c r="Q86" s="97" t="s">
        <v>179</v>
      </c>
    </row>
    <row r="87" spans="1:17" ht="12.75" customHeight="1">
      <c r="A87" s="138" t="s">
        <v>189</v>
      </c>
      <c r="B87" s="139" t="s">
        <v>190</v>
      </c>
      <c r="C87" s="228">
        <v>20</v>
      </c>
      <c r="D87" s="228">
        <v>0.80900000000000005</v>
      </c>
      <c r="E87" s="119">
        <v>1.625</v>
      </c>
      <c r="F87" s="119"/>
      <c r="G87" s="131">
        <f>VLOOKUP(A87,Sheet1!A:B,2,FALSE)</f>
        <v>14.27</v>
      </c>
      <c r="H87" s="131">
        <f t="shared" si="10"/>
        <v>285.39999999999998</v>
      </c>
      <c r="I87" s="116">
        <f>H87</f>
        <v>285.39999999999998</v>
      </c>
      <c r="J87" s="132">
        <f t="shared" si="21"/>
        <v>14.27</v>
      </c>
      <c r="K87" s="132">
        <f t="shared" si="22"/>
        <v>285.39999999999998</v>
      </c>
      <c r="L87" s="133">
        <f>VLOOKUP(A87,Sheet1!A:C,3,FALSE)</f>
        <v>1</v>
      </c>
      <c r="M87" s="133">
        <f>VLOOKUP(A87,Sheet1!A:D,4,FALSE)</f>
        <v>1</v>
      </c>
      <c r="N87" s="133">
        <f>VLOOKUP(A87,Sheet1!A:E,5,FALSE)</f>
        <v>60</v>
      </c>
      <c r="O87" s="134">
        <f t="shared" si="23"/>
        <v>16.18</v>
      </c>
      <c r="P87" s="134">
        <f t="shared" si="24"/>
        <v>16.18</v>
      </c>
      <c r="Q87" s="135" t="s">
        <v>191</v>
      </c>
    </row>
    <row r="88" spans="1:17" ht="12.75" customHeight="1">
      <c r="A88" s="138" t="s">
        <v>180</v>
      </c>
      <c r="B88" s="139" t="s">
        <v>181</v>
      </c>
      <c r="C88" s="228">
        <v>12</v>
      </c>
      <c r="D88" s="228">
        <v>1.07</v>
      </c>
      <c r="E88" s="119">
        <v>2.125</v>
      </c>
      <c r="F88" s="119"/>
      <c r="G88" s="131">
        <f>VLOOKUP(A88,Sheet1!A:B,2,FALSE)</f>
        <v>19.309999999999999</v>
      </c>
      <c r="H88" s="131">
        <f t="shared" si="10"/>
        <v>231.71999999999997</v>
      </c>
      <c r="I88" s="116">
        <f t="shared" si="28"/>
        <v>231.71999999999997</v>
      </c>
      <c r="J88" s="132">
        <f t="shared" si="21"/>
        <v>19.309999999999999</v>
      </c>
      <c r="K88" s="132">
        <f t="shared" si="22"/>
        <v>231.71999999999997</v>
      </c>
      <c r="L88" s="133">
        <f>VLOOKUP(A88,Sheet1!A:C,3,FALSE)</f>
        <v>1</v>
      </c>
      <c r="M88" s="133">
        <f>VLOOKUP(A88,Sheet1!A:D,4,FALSE)</f>
        <v>1</v>
      </c>
      <c r="N88" s="133">
        <f>VLOOKUP(A88,Sheet1!A:E,5,FALSE)</f>
        <v>50</v>
      </c>
      <c r="O88" s="134">
        <f t="shared" si="23"/>
        <v>12.84</v>
      </c>
      <c r="P88" s="134">
        <f t="shared" si="24"/>
        <v>12.84</v>
      </c>
      <c r="Q88" s="97" t="s">
        <v>182</v>
      </c>
    </row>
    <row r="89" spans="1:17" ht="12.75" customHeight="1">
      <c r="A89" s="140" t="s">
        <v>192</v>
      </c>
      <c r="B89" s="139" t="s">
        <v>193</v>
      </c>
      <c r="C89" s="228">
        <v>20</v>
      </c>
      <c r="D89" s="228">
        <v>1.07</v>
      </c>
      <c r="E89" s="119">
        <v>2.125</v>
      </c>
      <c r="F89" s="119"/>
      <c r="G89" s="131">
        <f>VLOOKUP(A89,Sheet1!A:B,2,FALSE)</f>
        <v>19.309999999999999</v>
      </c>
      <c r="H89" s="131">
        <f t="shared" si="10"/>
        <v>386.2</v>
      </c>
      <c r="I89" s="116">
        <f>H89</f>
        <v>386.2</v>
      </c>
      <c r="J89" s="132">
        <f t="shared" si="21"/>
        <v>19.309999999999999</v>
      </c>
      <c r="K89" s="132">
        <f t="shared" si="22"/>
        <v>386.2</v>
      </c>
      <c r="L89" s="133">
        <f>VLOOKUP(A89,Sheet1!A:C,3,FALSE)</f>
        <v>1</v>
      </c>
      <c r="M89" s="133">
        <f>VLOOKUP(A89,Sheet1!A:D,4,FALSE)</f>
        <v>1</v>
      </c>
      <c r="N89" s="133">
        <f>VLOOKUP(A89,Sheet1!A:E,5,FALSE)</f>
        <v>35</v>
      </c>
      <c r="O89" s="134">
        <f t="shared" si="23"/>
        <v>21.400000000000002</v>
      </c>
      <c r="P89" s="134">
        <f t="shared" si="24"/>
        <v>21.400000000000002</v>
      </c>
      <c r="Q89" s="135" t="s">
        <v>194</v>
      </c>
    </row>
    <row r="90" spans="1:17" ht="12.75" customHeight="1">
      <c r="A90" s="138" t="s">
        <v>183</v>
      </c>
      <c r="B90" s="139" t="s">
        <v>184</v>
      </c>
      <c r="C90" s="228">
        <v>12</v>
      </c>
      <c r="D90" s="228">
        <v>1.69</v>
      </c>
      <c r="E90" s="119">
        <v>3.125</v>
      </c>
      <c r="F90" s="119"/>
      <c r="G90" s="131">
        <f>VLOOKUP(A90,Sheet1!A:B,2,FALSE)</f>
        <v>31.87</v>
      </c>
      <c r="H90" s="131">
        <f t="shared" si="10"/>
        <v>382.44</v>
      </c>
      <c r="I90" s="116">
        <f t="shared" si="28"/>
        <v>382.44</v>
      </c>
      <c r="J90" s="132">
        <f t="shared" si="21"/>
        <v>31.87</v>
      </c>
      <c r="K90" s="132">
        <f t="shared" si="22"/>
        <v>382.44</v>
      </c>
      <c r="L90" s="133">
        <f>VLOOKUP(A90,Sheet1!A:C,3,FALSE)</f>
        <v>1</v>
      </c>
      <c r="M90" s="133">
        <f>VLOOKUP(A90,Sheet1!A:D,4,FALSE)</f>
        <v>1</v>
      </c>
      <c r="N90" s="133">
        <f>VLOOKUP(A90,Sheet1!A:E,5,FALSE)</f>
        <v>45</v>
      </c>
      <c r="O90" s="134">
        <f t="shared" si="23"/>
        <v>20.28</v>
      </c>
      <c r="P90" s="134">
        <f t="shared" si="24"/>
        <v>20.28</v>
      </c>
      <c r="Q90" s="97" t="s">
        <v>185</v>
      </c>
    </row>
    <row r="91" spans="1:17" ht="12.75" customHeight="1">
      <c r="A91" s="95" t="s">
        <v>195</v>
      </c>
      <c r="B91" s="97" t="s">
        <v>196</v>
      </c>
      <c r="C91" s="117">
        <v>20</v>
      </c>
      <c r="D91" s="228">
        <v>1.69</v>
      </c>
      <c r="E91" s="119">
        <v>3.125</v>
      </c>
      <c r="F91" s="119"/>
      <c r="G91" s="131">
        <f>VLOOKUP(A91,Sheet1!A:B,2,FALSE)</f>
        <v>31.87</v>
      </c>
      <c r="H91" s="131">
        <f t="shared" si="10"/>
        <v>637.4</v>
      </c>
      <c r="I91" s="116">
        <f>H91</f>
        <v>637.4</v>
      </c>
      <c r="J91" s="132">
        <f t="shared" si="21"/>
        <v>31.87</v>
      </c>
      <c r="K91" s="132">
        <f t="shared" si="22"/>
        <v>637.4</v>
      </c>
      <c r="L91" s="133">
        <v>1</v>
      </c>
      <c r="M91" s="133">
        <f>VLOOKUP(A91,Sheet1!A:D,4,FALSE)</f>
        <v>1</v>
      </c>
      <c r="N91" s="133">
        <f>VLOOKUP(A91,Sheet1!A:E,5,FALSE)</f>
        <v>15</v>
      </c>
      <c r="O91" s="134">
        <f t="shared" si="23"/>
        <v>33.799999999999997</v>
      </c>
      <c r="P91" s="134">
        <f t="shared" si="24"/>
        <v>33.799999999999997</v>
      </c>
      <c r="Q91" s="135" t="s">
        <v>197</v>
      </c>
    </row>
    <row r="92" spans="1:17" ht="12.75" customHeight="1">
      <c r="A92" s="138" t="s">
        <v>186</v>
      </c>
      <c r="B92" s="139" t="s">
        <v>187</v>
      </c>
      <c r="C92" s="228">
        <v>12</v>
      </c>
      <c r="D92" s="228">
        <v>2.87</v>
      </c>
      <c r="E92" s="119">
        <v>4.125</v>
      </c>
      <c r="F92" s="119"/>
      <c r="G92" s="131">
        <f>VLOOKUP(A92,Sheet1!A:B,2,FALSE)</f>
        <v>53.3</v>
      </c>
      <c r="H92" s="131">
        <f t="shared" si="10"/>
        <v>639.59999999999991</v>
      </c>
      <c r="I92" s="116">
        <f t="shared" si="28"/>
        <v>639.59999999999991</v>
      </c>
      <c r="J92" s="132">
        <f t="shared" si="21"/>
        <v>53.3</v>
      </c>
      <c r="K92" s="132">
        <f t="shared" si="22"/>
        <v>639.59999999999991</v>
      </c>
      <c r="L92" s="133">
        <f>VLOOKUP(A92,Sheet1!A:C,3,FALSE)</f>
        <v>1</v>
      </c>
      <c r="M92" s="133">
        <f>VLOOKUP(A92,Sheet1!A:D,4,FALSE)</f>
        <v>1</v>
      </c>
      <c r="N92" s="133">
        <f>VLOOKUP(A92,Sheet1!A:E,5,FALSE)</f>
        <v>15</v>
      </c>
      <c r="O92" s="134">
        <f t="shared" si="23"/>
        <v>34.44</v>
      </c>
      <c r="P92" s="134">
        <f t="shared" si="24"/>
        <v>34.44</v>
      </c>
      <c r="Q92" s="97" t="s">
        <v>188</v>
      </c>
    </row>
    <row r="93" spans="1:17" ht="12.75" customHeight="1">
      <c r="A93" s="95" t="s">
        <v>198</v>
      </c>
      <c r="B93" s="97" t="s">
        <v>199</v>
      </c>
      <c r="C93" s="117">
        <v>20</v>
      </c>
      <c r="D93" s="228">
        <v>2.87</v>
      </c>
      <c r="E93" s="119">
        <v>4.125</v>
      </c>
      <c r="F93" s="119"/>
      <c r="G93" s="131">
        <f>VLOOKUP(A93,Sheet1!A:B,2,FALSE)</f>
        <v>53.3</v>
      </c>
      <c r="H93" s="131">
        <f t="shared" si="10"/>
        <v>1066</v>
      </c>
      <c r="I93" s="116">
        <f t="shared" si="28"/>
        <v>1066</v>
      </c>
      <c r="J93" s="132">
        <f t="shared" si="21"/>
        <v>53.3</v>
      </c>
      <c r="K93" s="132">
        <f t="shared" si="22"/>
        <v>1066</v>
      </c>
      <c r="L93" s="133">
        <v>1</v>
      </c>
      <c r="M93" s="133">
        <f>VLOOKUP(A93,Sheet1!A:D,4,FALSE)</f>
        <v>1</v>
      </c>
      <c r="N93" s="133">
        <f>VLOOKUP(A93,Sheet1!A:E,5,FALSE)</f>
        <v>10</v>
      </c>
      <c r="O93" s="134">
        <f t="shared" si="23"/>
        <v>57.400000000000006</v>
      </c>
      <c r="P93" s="134">
        <f t="shared" si="24"/>
        <v>57.400000000000006</v>
      </c>
      <c r="Q93" s="135" t="s">
        <v>200</v>
      </c>
    </row>
    <row r="94" spans="1:17" ht="12.75" customHeight="1">
      <c r="A94" s="246"/>
      <c r="B94" s="247"/>
      <c r="C94" s="247"/>
      <c r="D94" s="247"/>
      <c r="E94" s="247"/>
      <c r="F94" s="247"/>
      <c r="G94" s="247"/>
      <c r="H94" s="247"/>
      <c r="I94" s="247"/>
      <c r="J94" s="247"/>
      <c r="K94" s="247"/>
      <c r="L94" s="247"/>
      <c r="M94" s="247"/>
      <c r="N94" s="247"/>
      <c r="O94" s="247"/>
      <c r="P94" s="247"/>
      <c r="Q94" s="247"/>
    </row>
    <row r="95" spans="1:17" ht="12.75" customHeight="1">
      <c r="B95" s="164"/>
      <c r="C95" s="164"/>
      <c r="D95" s="164"/>
      <c r="G95" s="180"/>
      <c r="H95" s="180"/>
      <c r="I95" s="181"/>
      <c r="J95" s="181"/>
      <c r="K95" s="181"/>
      <c r="L95" s="182"/>
      <c r="M95" s="206"/>
      <c r="N95" s="206"/>
      <c r="O95" s="183"/>
      <c r="P95" s="183"/>
      <c r="Q95" s="184"/>
    </row>
    <row r="96" spans="1:17" ht="12.75" customHeight="1">
      <c r="A96" s="185"/>
      <c r="B96" s="164"/>
      <c r="C96" s="164"/>
      <c r="D96" s="164"/>
      <c r="G96" s="180"/>
      <c r="H96" s="180"/>
      <c r="I96" s="181"/>
      <c r="J96" s="181"/>
      <c r="K96" s="181"/>
      <c r="L96" s="182"/>
      <c r="M96" s="206"/>
      <c r="N96" s="206"/>
      <c r="O96" s="183"/>
      <c r="P96" s="183"/>
      <c r="Q96" s="103"/>
    </row>
    <row r="97" spans="1:18" ht="12.75" customHeight="1">
      <c r="B97" s="164"/>
      <c r="C97" s="164"/>
      <c r="D97" s="164"/>
      <c r="G97" s="180"/>
      <c r="H97" s="180"/>
      <c r="I97" s="181"/>
      <c r="J97" s="181"/>
      <c r="K97" s="181"/>
      <c r="L97" s="182"/>
      <c r="M97" s="206"/>
      <c r="N97" s="206"/>
      <c r="O97" s="183"/>
      <c r="P97" s="183"/>
      <c r="Q97" s="184"/>
    </row>
    <row r="98" spans="1:18" ht="12.75" customHeight="1">
      <c r="A98" s="185"/>
      <c r="B98" s="164"/>
      <c r="C98" s="164"/>
      <c r="D98" s="164"/>
      <c r="G98" s="180"/>
      <c r="H98" s="180"/>
      <c r="I98" s="181"/>
      <c r="J98" s="181"/>
      <c r="K98" s="181"/>
      <c r="L98" s="182"/>
      <c r="M98" s="206"/>
      <c r="N98" s="206"/>
      <c r="O98" s="183"/>
      <c r="P98" s="183"/>
      <c r="Q98" s="103"/>
    </row>
    <row r="99" spans="1:18">
      <c r="B99" s="164"/>
      <c r="C99" s="164"/>
      <c r="D99" s="164"/>
      <c r="G99" s="180"/>
      <c r="H99" s="180"/>
      <c r="I99" s="186"/>
      <c r="J99" s="181"/>
      <c r="K99" s="181"/>
      <c r="L99" s="182"/>
      <c r="M99" s="206"/>
      <c r="N99" s="206"/>
      <c r="O99" s="183"/>
      <c r="P99" s="183"/>
      <c r="Q99" s="187"/>
    </row>
    <row r="100" spans="1:18" ht="12.75" customHeight="1">
      <c r="B100" s="164"/>
      <c r="C100" s="164"/>
      <c r="D100" s="164"/>
      <c r="G100" s="180"/>
      <c r="H100" s="180"/>
      <c r="I100" s="186"/>
      <c r="J100" s="181"/>
      <c r="K100" s="181"/>
      <c r="L100" s="182"/>
      <c r="M100" s="206"/>
      <c r="N100" s="206"/>
      <c r="O100" s="183"/>
      <c r="P100" s="183"/>
      <c r="Q100" s="187"/>
    </row>
    <row r="101" spans="1:18">
      <c r="B101" s="164"/>
      <c r="C101" s="164"/>
      <c r="D101" s="164"/>
      <c r="G101" s="180"/>
      <c r="H101" s="180"/>
      <c r="I101" s="186"/>
      <c r="J101" s="181"/>
      <c r="K101" s="181"/>
      <c r="L101" s="182"/>
      <c r="M101" s="206"/>
      <c r="N101" s="206"/>
      <c r="O101" s="183"/>
      <c r="P101" s="183"/>
    </row>
    <row r="102" spans="1:18" ht="12.75" customHeight="1" thickBot="1">
      <c r="A102" s="101" t="s">
        <v>222</v>
      </c>
      <c r="G102" s="233" t="s">
        <v>223</v>
      </c>
      <c r="H102" s="233"/>
      <c r="I102" s="234"/>
      <c r="J102" s="234"/>
      <c r="K102" s="234"/>
      <c r="L102" s="234"/>
      <c r="M102" s="234"/>
      <c r="N102" s="234"/>
      <c r="O102" s="234"/>
      <c r="P102" s="234"/>
      <c r="Q102" s="234"/>
      <c r="R102" s="98"/>
    </row>
    <row r="103" spans="1:18" ht="12.75" customHeight="1">
      <c r="A103" s="241" t="str">
        <f>A1</f>
        <v>2025 CANADIAN PRICE LIST # W2501</v>
      </c>
      <c r="B103" s="242"/>
      <c r="C103" s="242"/>
      <c r="D103" s="242"/>
      <c r="E103" s="242"/>
      <c r="F103" s="242"/>
      <c r="G103" s="242"/>
      <c r="H103" s="242"/>
      <c r="I103" s="242"/>
      <c r="J103" s="242"/>
      <c r="K103" s="242"/>
      <c r="L103" s="242"/>
      <c r="M103" s="242"/>
      <c r="N103" s="242"/>
      <c r="O103" s="242"/>
      <c r="P103" s="242"/>
      <c r="Q103" s="239" t="s">
        <v>1021</v>
      </c>
      <c r="R103" s="98"/>
    </row>
    <row r="104" spans="1:18" ht="12.75" customHeight="1" thickBot="1">
      <c r="A104" s="242"/>
      <c r="B104" s="242"/>
      <c r="C104" s="242"/>
      <c r="D104" s="242"/>
      <c r="E104" s="242"/>
      <c r="F104" s="242"/>
      <c r="G104" s="242"/>
      <c r="H104" s="242"/>
      <c r="I104" s="242"/>
      <c r="J104" s="242"/>
      <c r="K104" s="242"/>
      <c r="L104" s="242"/>
      <c r="M104" s="242"/>
      <c r="N104" s="242"/>
      <c r="O104" s="242"/>
      <c r="P104" s="242"/>
      <c r="Q104" s="240"/>
    </row>
    <row r="105" spans="1:18" ht="12.75" customHeight="1">
      <c r="A105" s="125"/>
      <c r="B105" s="126"/>
      <c r="C105" s="126"/>
      <c r="D105" s="126"/>
      <c r="E105" s="109"/>
      <c r="F105" s="109"/>
      <c r="J105" s="124" t="s">
        <v>2</v>
      </c>
      <c r="K105" s="124"/>
      <c r="Q105" s="127" t="s">
        <v>224</v>
      </c>
    </row>
    <row r="106" spans="1:18" ht="12.75" customHeight="1">
      <c r="A106" s="121" t="s">
        <v>3</v>
      </c>
      <c r="B106" s="121" t="s">
        <v>4</v>
      </c>
      <c r="C106" s="121"/>
      <c r="D106" s="121"/>
      <c r="E106" s="122" t="s">
        <v>5</v>
      </c>
      <c r="F106" s="122"/>
      <c r="G106" s="121" t="s">
        <v>732</v>
      </c>
      <c r="H106" s="121"/>
      <c r="I106" s="121" t="s">
        <v>732</v>
      </c>
      <c r="J106" s="121" t="s">
        <v>6</v>
      </c>
      <c r="K106" s="121" t="s">
        <v>6</v>
      </c>
      <c r="L106" s="121" t="s">
        <v>7</v>
      </c>
      <c r="M106" s="121"/>
      <c r="N106" s="121"/>
      <c r="O106" s="121" t="s">
        <v>8</v>
      </c>
      <c r="P106" s="121" t="s">
        <v>9</v>
      </c>
      <c r="Q106" s="121" t="s">
        <v>10</v>
      </c>
    </row>
    <row r="107" spans="1:18" ht="12.75" customHeight="1" thickBot="1">
      <c r="A107" s="121"/>
      <c r="B107" s="121" t="s">
        <v>11</v>
      </c>
      <c r="C107" s="121"/>
      <c r="D107" s="121"/>
      <c r="E107" s="122"/>
      <c r="F107" s="122"/>
      <c r="G107" s="121" t="s">
        <v>12</v>
      </c>
      <c r="H107" s="121"/>
      <c r="I107" s="121" t="s">
        <v>13</v>
      </c>
      <c r="J107" s="121" t="s">
        <v>12</v>
      </c>
      <c r="K107" s="121" t="s">
        <v>13</v>
      </c>
      <c r="L107" s="121" t="s">
        <v>14</v>
      </c>
      <c r="M107" s="121"/>
      <c r="N107" s="121"/>
      <c r="O107" s="121" t="s">
        <v>15</v>
      </c>
      <c r="P107" s="121" t="s">
        <v>16</v>
      </c>
      <c r="Q107" s="121" t="s">
        <v>17</v>
      </c>
    </row>
    <row r="108" spans="1:18" ht="12.75" customHeight="1" thickBot="1">
      <c r="A108" s="230" t="s">
        <v>837</v>
      </c>
      <c r="B108" s="231"/>
      <c r="C108" s="231"/>
      <c r="D108" s="231"/>
      <c r="E108" s="231"/>
      <c r="F108" s="231"/>
      <c r="G108" s="231"/>
      <c r="H108" s="231"/>
      <c r="I108" s="231"/>
      <c r="J108" s="231"/>
      <c r="K108" s="231"/>
      <c r="L108" s="231"/>
      <c r="M108" s="231"/>
      <c r="N108" s="231"/>
      <c r="O108" s="231"/>
      <c r="P108" s="231"/>
      <c r="Q108" s="232"/>
    </row>
    <row r="109" spans="1:18" ht="12.75" customHeight="1">
      <c r="A109" s="146" t="s">
        <v>201</v>
      </c>
      <c r="B109" s="147" t="s">
        <v>202</v>
      </c>
      <c r="C109" s="152">
        <v>12</v>
      </c>
      <c r="D109" s="152">
        <v>0.126</v>
      </c>
      <c r="E109" s="148">
        <v>0.375</v>
      </c>
      <c r="F109" s="148"/>
      <c r="G109" s="149">
        <f>VLOOKUP(A109,Sheet1!A:B,2,FALSE)</f>
        <v>2.72</v>
      </c>
      <c r="H109" s="149">
        <f t="shared" ref="H109:H116" si="29">G109*C109</f>
        <v>32.64</v>
      </c>
      <c r="I109" s="150">
        <f t="shared" ref="I109:I116" si="30">H109</f>
        <v>32.64</v>
      </c>
      <c r="J109" s="151">
        <f t="shared" ref="J109:J143" si="31">G109*$U$3</f>
        <v>2.72</v>
      </c>
      <c r="K109" s="151">
        <f t="shared" ref="K109:K143" si="32">I109*$U$3</f>
        <v>32.64</v>
      </c>
      <c r="L109" s="133">
        <f>VLOOKUP(A109,Sheet1!A:C,3,FALSE)</f>
        <v>1</v>
      </c>
      <c r="M109" s="133">
        <f>VLOOKUP(A109,Sheet1!A:D,4,FALSE)</f>
        <v>1</v>
      </c>
      <c r="N109" s="133">
        <f>VLOOKUP(A109,Sheet1!A:E,5,FALSE)</f>
        <v>625</v>
      </c>
      <c r="O109" s="178">
        <f t="shared" ref="O109:O115" si="33">C109*D109</f>
        <v>1.512</v>
      </c>
      <c r="P109" s="134">
        <f t="shared" ref="P109:P146" si="34">L109*O109</f>
        <v>1.512</v>
      </c>
      <c r="Q109" s="154" t="s">
        <v>203</v>
      </c>
    </row>
    <row r="110" spans="1:18" ht="12.75" customHeight="1">
      <c r="A110" s="179" t="s">
        <v>840</v>
      </c>
      <c r="B110" s="97" t="s">
        <v>841</v>
      </c>
      <c r="C110" s="117">
        <v>20</v>
      </c>
      <c r="D110" s="117">
        <v>0.126</v>
      </c>
      <c r="E110" s="119">
        <v>0.375</v>
      </c>
      <c r="F110" s="119"/>
      <c r="G110" s="131">
        <f>VLOOKUP(A110,Sheet1!A:B,2,FALSE)</f>
        <v>2.72</v>
      </c>
      <c r="H110" s="131">
        <f t="shared" si="29"/>
        <v>54.400000000000006</v>
      </c>
      <c r="I110" s="116">
        <f t="shared" si="30"/>
        <v>54.400000000000006</v>
      </c>
      <c r="J110" s="132">
        <f t="shared" si="31"/>
        <v>2.72</v>
      </c>
      <c r="K110" s="132">
        <f t="shared" si="32"/>
        <v>54.400000000000006</v>
      </c>
      <c r="L110" s="133">
        <f>VLOOKUP(A110,Sheet1!A:C,3,FALSE)</f>
        <v>1</v>
      </c>
      <c r="M110" s="133">
        <f>VLOOKUP(A110,Sheet1!A:D,4,FALSE)</f>
        <v>1</v>
      </c>
      <c r="N110" s="133">
        <f>VLOOKUP(A110,Sheet1!A:E,5,FALSE)</f>
        <v>400</v>
      </c>
      <c r="O110" s="134">
        <f t="shared" si="33"/>
        <v>2.52</v>
      </c>
      <c r="P110" s="134">
        <f t="shared" si="34"/>
        <v>2.52</v>
      </c>
      <c r="Q110" s="167" t="s">
        <v>842</v>
      </c>
    </row>
    <row r="111" spans="1:18" ht="12.75" customHeight="1">
      <c r="A111" s="92" t="s">
        <v>204</v>
      </c>
      <c r="B111" s="97" t="s">
        <v>205</v>
      </c>
      <c r="C111" s="117">
        <v>12</v>
      </c>
      <c r="D111" s="117">
        <v>0.19800000000000001</v>
      </c>
      <c r="E111" s="119">
        <v>0.5</v>
      </c>
      <c r="F111" s="119"/>
      <c r="G111" s="131">
        <f>VLOOKUP(A111,Sheet1!A:B,2,FALSE)</f>
        <v>3.68</v>
      </c>
      <c r="H111" s="131">
        <f t="shared" si="29"/>
        <v>44.160000000000004</v>
      </c>
      <c r="I111" s="116">
        <f t="shared" si="30"/>
        <v>44.160000000000004</v>
      </c>
      <c r="J111" s="132">
        <f t="shared" si="31"/>
        <v>3.68</v>
      </c>
      <c r="K111" s="132">
        <f t="shared" si="32"/>
        <v>44.160000000000004</v>
      </c>
      <c r="L111" s="133">
        <f>VLOOKUP(A111,Sheet1!A:C,3,FALSE)</f>
        <v>1</v>
      </c>
      <c r="M111" s="133">
        <f>VLOOKUP(A111,Sheet1!A:D,4,FALSE)</f>
        <v>1</v>
      </c>
      <c r="N111" s="133">
        <f>VLOOKUP(A111,Sheet1!A:E,5,FALSE)</f>
        <v>425</v>
      </c>
      <c r="O111" s="134">
        <f t="shared" si="33"/>
        <v>2.3760000000000003</v>
      </c>
      <c r="P111" s="134">
        <f t="shared" si="34"/>
        <v>2.3760000000000003</v>
      </c>
      <c r="Q111" s="95" t="s">
        <v>206</v>
      </c>
    </row>
    <row r="112" spans="1:18" ht="12.75" customHeight="1">
      <c r="A112" s="179" t="s">
        <v>759</v>
      </c>
      <c r="B112" s="97" t="s">
        <v>843</v>
      </c>
      <c r="C112" s="117">
        <v>20</v>
      </c>
      <c r="D112" s="117">
        <v>0.19800000000000001</v>
      </c>
      <c r="E112" s="119">
        <v>0.5</v>
      </c>
      <c r="F112" s="119"/>
      <c r="G112" s="131">
        <f>VLOOKUP(A112,Sheet1!A:B,2,FALSE)</f>
        <v>3.68</v>
      </c>
      <c r="H112" s="131">
        <f t="shared" si="29"/>
        <v>73.600000000000009</v>
      </c>
      <c r="I112" s="116">
        <f t="shared" si="30"/>
        <v>73.600000000000009</v>
      </c>
      <c r="J112" s="132">
        <f t="shared" si="31"/>
        <v>3.68</v>
      </c>
      <c r="K112" s="132">
        <f t="shared" si="32"/>
        <v>73.600000000000009</v>
      </c>
      <c r="L112" s="133">
        <f>VLOOKUP(A112,Sheet1!A:C,3,FALSE)</f>
        <v>1</v>
      </c>
      <c r="M112" s="133">
        <f>VLOOKUP(A112,Sheet1!A:D,4,FALSE)</f>
        <v>1</v>
      </c>
      <c r="N112" s="133">
        <f>VLOOKUP(A112,Sheet1!A:E,5,FALSE)</f>
        <v>250</v>
      </c>
      <c r="O112" s="134">
        <f t="shared" si="33"/>
        <v>3.96</v>
      </c>
      <c r="P112" s="134">
        <f t="shared" si="34"/>
        <v>3.96</v>
      </c>
      <c r="Q112" s="167" t="s">
        <v>844</v>
      </c>
    </row>
    <row r="113" spans="1:17" ht="12.75" customHeight="1">
      <c r="A113" s="179" t="s">
        <v>768</v>
      </c>
      <c r="B113" s="97" t="s">
        <v>845</v>
      </c>
      <c r="C113" s="117">
        <v>10</v>
      </c>
      <c r="D113" s="117">
        <v>0.28499999999999998</v>
      </c>
      <c r="E113" s="119">
        <v>0.625</v>
      </c>
      <c r="F113" s="119"/>
      <c r="G113" s="131">
        <f>VLOOKUP(A113,Sheet1!A:B,2,FALSE)</f>
        <v>4.4000000000000004</v>
      </c>
      <c r="H113" s="131">
        <f t="shared" ref="H113" si="35">G113*C113</f>
        <v>44</v>
      </c>
      <c r="I113" s="116">
        <f t="shared" ref="I113" si="36">H113</f>
        <v>44</v>
      </c>
      <c r="J113" s="132">
        <f t="shared" si="31"/>
        <v>4.4000000000000004</v>
      </c>
      <c r="K113" s="132">
        <f t="shared" si="32"/>
        <v>44</v>
      </c>
      <c r="L113" s="133">
        <f>VLOOKUP(A113,Sheet1!A:C,3,FALSE)</f>
        <v>10</v>
      </c>
      <c r="M113" s="133">
        <f>VLOOKUP(A113,Sheet1!A:D,4,FALSE)</f>
        <v>30</v>
      </c>
      <c r="N113" s="133">
        <f>VLOOKUP(A113,Sheet1!A:E,5,FALSE)</f>
        <v>300</v>
      </c>
      <c r="O113" s="134">
        <f t="shared" si="33"/>
        <v>2.8499999999999996</v>
      </c>
      <c r="P113" s="134">
        <f>O113*M113</f>
        <v>85.499999999999986</v>
      </c>
      <c r="Q113" s="167" t="s">
        <v>846</v>
      </c>
    </row>
    <row r="114" spans="1:17" ht="12.75" customHeight="1">
      <c r="A114" s="179" t="s">
        <v>213</v>
      </c>
      <c r="B114" s="97" t="s">
        <v>214</v>
      </c>
      <c r="C114" s="117">
        <v>12</v>
      </c>
      <c r="D114" s="117">
        <v>0.28499999999999998</v>
      </c>
      <c r="E114" s="119">
        <v>0.625</v>
      </c>
      <c r="F114" s="119"/>
      <c r="G114" s="131">
        <f>VLOOKUP(A114,Sheet1!A:B,2,FALSE)</f>
        <v>4.4000000000000004</v>
      </c>
      <c r="H114" s="131">
        <f t="shared" si="29"/>
        <v>52.800000000000004</v>
      </c>
      <c r="I114" s="137">
        <f t="shared" si="30"/>
        <v>52.800000000000004</v>
      </c>
      <c r="J114" s="132">
        <f t="shared" si="31"/>
        <v>4.4000000000000004</v>
      </c>
      <c r="K114" s="132">
        <f t="shared" si="32"/>
        <v>52.800000000000004</v>
      </c>
      <c r="L114" s="133">
        <f>VLOOKUP(A114,Sheet1!A:C,3,FALSE)</f>
        <v>30</v>
      </c>
      <c r="M114" s="133">
        <f>VLOOKUP(A114,Sheet1!A:D,4,FALSE)</f>
        <v>30</v>
      </c>
      <c r="N114" s="133">
        <f>VLOOKUP(A114,Sheet1!A:E,5,FALSE)</f>
        <v>300</v>
      </c>
      <c r="O114" s="134">
        <f t="shared" si="33"/>
        <v>3.42</v>
      </c>
      <c r="P114" s="134">
        <f>O114*M114</f>
        <v>102.6</v>
      </c>
      <c r="Q114" s="135" t="s">
        <v>215</v>
      </c>
    </row>
    <row r="115" spans="1:17" ht="12.75" customHeight="1">
      <c r="A115" s="92" t="s">
        <v>219</v>
      </c>
      <c r="B115" s="97" t="s">
        <v>220</v>
      </c>
      <c r="C115" s="117">
        <v>20</v>
      </c>
      <c r="D115" s="117">
        <v>0.28499999999999998</v>
      </c>
      <c r="E115" s="119">
        <v>0.625</v>
      </c>
      <c r="F115" s="119"/>
      <c r="G115" s="131">
        <f>VLOOKUP(A115,Sheet1!A:B,2,FALSE)</f>
        <v>4.4000000000000004</v>
      </c>
      <c r="H115" s="131">
        <f t="shared" si="29"/>
        <v>88</v>
      </c>
      <c r="I115" s="137">
        <f t="shared" si="30"/>
        <v>88</v>
      </c>
      <c r="J115" s="132">
        <f t="shared" si="31"/>
        <v>4.4000000000000004</v>
      </c>
      <c r="K115" s="132">
        <f t="shared" si="32"/>
        <v>88</v>
      </c>
      <c r="L115" s="133">
        <f>VLOOKUP(A115,Sheet1!A:C,3,FALSE)</f>
        <v>25</v>
      </c>
      <c r="M115" s="133">
        <f>VLOOKUP(A115,Sheet1!A:D,4,FALSE)</f>
        <v>25</v>
      </c>
      <c r="N115" s="133">
        <f>VLOOKUP(A115,Sheet1!A:E,5,FALSE)</f>
        <v>175</v>
      </c>
      <c r="O115" s="134">
        <f t="shared" si="33"/>
        <v>5.6999999999999993</v>
      </c>
      <c r="P115" s="134">
        <f>O115*M115</f>
        <v>142.49999999999997</v>
      </c>
      <c r="Q115" s="92" t="s">
        <v>221</v>
      </c>
    </row>
    <row r="116" spans="1:17" ht="12.75" customHeight="1">
      <c r="A116" s="92" t="s">
        <v>225</v>
      </c>
      <c r="B116" s="97" t="s">
        <v>226</v>
      </c>
      <c r="C116" s="117">
        <v>12</v>
      </c>
      <c r="D116" s="117">
        <v>0.36199999999999999</v>
      </c>
      <c r="E116" s="119">
        <v>0.75</v>
      </c>
      <c r="F116" s="119"/>
      <c r="G116" s="131">
        <f>VLOOKUP(A116,Sheet1!A:B,2,FALSE)</f>
        <v>6.36</v>
      </c>
      <c r="H116" s="131">
        <f t="shared" si="29"/>
        <v>76.320000000000007</v>
      </c>
      <c r="I116" s="137">
        <f t="shared" si="30"/>
        <v>76.320000000000007</v>
      </c>
      <c r="J116" s="132">
        <f t="shared" si="31"/>
        <v>6.36</v>
      </c>
      <c r="K116" s="132">
        <f t="shared" si="32"/>
        <v>76.320000000000007</v>
      </c>
      <c r="L116" s="133">
        <f>VLOOKUP(A116,Sheet1!A:C,3,FALSE)</f>
        <v>1</v>
      </c>
      <c r="M116" s="133">
        <f>VLOOKUP(A116,Sheet1!A:D,4,FALSE)</f>
        <v>1</v>
      </c>
      <c r="N116" s="133">
        <f>VLOOKUP(A116,Sheet1!A:E,5,FALSE)</f>
        <v>200</v>
      </c>
      <c r="O116" s="134">
        <f t="shared" ref="O116:O132" si="37">C116*D116</f>
        <v>4.3439999999999994</v>
      </c>
      <c r="P116" s="134">
        <f t="shared" si="34"/>
        <v>4.3439999999999994</v>
      </c>
      <c r="Q116" s="95" t="s">
        <v>227</v>
      </c>
    </row>
    <row r="117" spans="1:17" ht="12.75" customHeight="1">
      <c r="A117" s="191" t="s">
        <v>760</v>
      </c>
      <c r="B117" s="192" t="s">
        <v>847</v>
      </c>
      <c r="C117" s="189">
        <v>20</v>
      </c>
      <c r="D117" s="189">
        <v>0.36199999999999999</v>
      </c>
      <c r="E117" s="190">
        <v>0.75</v>
      </c>
      <c r="F117" s="188"/>
      <c r="G117" s="131">
        <f>VLOOKUP(A117,Sheet1!A:B,2,FALSE)</f>
        <v>6.36</v>
      </c>
      <c r="H117" s="131">
        <f t="shared" ref="H117:H123" si="38">G117*C117</f>
        <v>127.2</v>
      </c>
      <c r="I117" s="137">
        <f t="shared" ref="I117" si="39">H117</f>
        <v>127.2</v>
      </c>
      <c r="J117" s="132">
        <f t="shared" si="31"/>
        <v>6.36</v>
      </c>
      <c r="K117" s="132">
        <f t="shared" si="32"/>
        <v>127.2</v>
      </c>
      <c r="L117" s="133">
        <f>VLOOKUP(A117,Sheet1!A:C,3,FALSE)</f>
        <v>1</v>
      </c>
      <c r="M117" s="133">
        <f>VLOOKUP(A117,Sheet1!A:D,4,FALSE)</f>
        <v>1</v>
      </c>
      <c r="N117" s="133">
        <f>VLOOKUP(A117,Sheet1!A:E,5,FALSE)</f>
        <v>140</v>
      </c>
      <c r="O117" s="189">
        <f t="shared" si="37"/>
        <v>7.24</v>
      </c>
      <c r="P117" s="134">
        <f t="shared" si="34"/>
        <v>7.24</v>
      </c>
      <c r="Q117" s="167" t="s">
        <v>848</v>
      </c>
    </row>
    <row r="118" spans="1:17" ht="12.75" customHeight="1">
      <c r="A118" s="191" t="s">
        <v>769</v>
      </c>
      <c r="B118" s="192" t="s">
        <v>849</v>
      </c>
      <c r="C118" s="189">
        <v>10</v>
      </c>
      <c r="D118" s="189">
        <v>0.45500000000000002</v>
      </c>
      <c r="E118" s="190">
        <v>0.875</v>
      </c>
      <c r="F118" s="188"/>
      <c r="G118" s="131">
        <f>VLOOKUP(A118,Sheet1!A:B,2,FALSE)</f>
        <v>7.02</v>
      </c>
      <c r="H118" s="131">
        <f t="shared" ref="H118" si="40">G118*C118</f>
        <v>70.199999999999989</v>
      </c>
      <c r="I118" s="137">
        <f t="shared" ref="I118" si="41">H118</f>
        <v>70.199999999999989</v>
      </c>
      <c r="J118" s="132">
        <f t="shared" si="31"/>
        <v>7.02</v>
      </c>
      <c r="K118" s="132">
        <f t="shared" si="32"/>
        <v>70.199999999999989</v>
      </c>
      <c r="L118" s="133">
        <f>VLOOKUP(A118,Sheet1!A:C,3,FALSE)</f>
        <v>10</v>
      </c>
      <c r="M118" s="133">
        <f>VLOOKUP(A118,Sheet1!A:D,4,FALSE)</f>
        <v>20</v>
      </c>
      <c r="N118" s="133">
        <f>VLOOKUP(A118,Sheet1!A:E,5,FALSE)</f>
        <v>200</v>
      </c>
      <c r="O118" s="189">
        <f t="shared" si="37"/>
        <v>4.55</v>
      </c>
      <c r="P118" s="134">
        <f>O118*M118</f>
        <v>91</v>
      </c>
      <c r="Q118" s="167" t="s">
        <v>850</v>
      </c>
    </row>
    <row r="119" spans="1:17" ht="12.75" customHeight="1">
      <c r="A119" s="179" t="s">
        <v>237</v>
      </c>
      <c r="B119" s="97" t="s">
        <v>238</v>
      </c>
      <c r="C119" s="117">
        <v>12</v>
      </c>
      <c r="D119" s="189">
        <v>0.45500000000000002</v>
      </c>
      <c r="E119" s="119">
        <v>0.875</v>
      </c>
      <c r="F119" s="119"/>
      <c r="G119" s="131">
        <f>VLOOKUP(A119,Sheet1!A:B,2,FALSE)</f>
        <v>7.02</v>
      </c>
      <c r="H119" s="131">
        <f t="shared" si="38"/>
        <v>84.24</v>
      </c>
      <c r="I119" s="116">
        <f t="shared" ref="I119:I161" si="42">H119</f>
        <v>84.24</v>
      </c>
      <c r="J119" s="132">
        <f t="shared" si="31"/>
        <v>7.02</v>
      </c>
      <c r="K119" s="132">
        <f t="shared" si="32"/>
        <v>84.24</v>
      </c>
      <c r="L119" s="133">
        <f>VLOOKUP(A119,Sheet1!A:C,3,FALSE)</f>
        <v>20</v>
      </c>
      <c r="M119" s="133">
        <f>VLOOKUP(A119,Sheet1!A:D,4,FALSE)</f>
        <v>20</v>
      </c>
      <c r="N119" s="133">
        <f>VLOOKUP(A119,Sheet1!A:E,5,FALSE)</f>
        <v>200</v>
      </c>
      <c r="O119" s="189">
        <f t="shared" si="37"/>
        <v>5.46</v>
      </c>
      <c r="P119" s="134">
        <f>O119*M119</f>
        <v>109.2</v>
      </c>
      <c r="Q119" s="92" t="s">
        <v>239</v>
      </c>
    </row>
    <row r="120" spans="1:17" ht="12.75" customHeight="1">
      <c r="A120" s="97" t="s">
        <v>240</v>
      </c>
      <c r="B120" s="97" t="s">
        <v>241</v>
      </c>
      <c r="C120" s="117">
        <v>20</v>
      </c>
      <c r="D120" s="189">
        <v>0.45500000000000002</v>
      </c>
      <c r="E120" s="119">
        <v>0.875</v>
      </c>
      <c r="F120" s="119"/>
      <c r="G120" s="131">
        <f>VLOOKUP(A120,Sheet1!A:B,2,FALSE)</f>
        <v>7.02</v>
      </c>
      <c r="H120" s="131">
        <f t="shared" si="38"/>
        <v>140.39999999999998</v>
      </c>
      <c r="I120" s="116">
        <f t="shared" si="42"/>
        <v>140.39999999999998</v>
      </c>
      <c r="J120" s="132">
        <f t="shared" si="31"/>
        <v>7.02</v>
      </c>
      <c r="K120" s="132">
        <f t="shared" si="32"/>
        <v>140.39999999999998</v>
      </c>
      <c r="L120" s="133">
        <f>VLOOKUP(A120,Sheet1!A:C,3,FALSE)</f>
        <v>10</v>
      </c>
      <c r="M120" s="133">
        <f>VLOOKUP(A120,Sheet1!A:D,4,FALSE)</f>
        <v>10</v>
      </c>
      <c r="N120" s="133">
        <f>VLOOKUP(A120,Sheet1!A:E,5,FALSE)</f>
        <v>110</v>
      </c>
      <c r="O120" s="189">
        <f t="shared" si="37"/>
        <v>9.1</v>
      </c>
      <c r="P120" s="134">
        <f>O120*M120</f>
        <v>91</v>
      </c>
      <c r="Q120" s="135" t="s">
        <v>242</v>
      </c>
    </row>
    <row r="121" spans="1:17" ht="12.75" customHeight="1">
      <c r="A121" s="191" t="s">
        <v>755</v>
      </c>
      <c r="B121" s="192" t="s">
        <v>851</v>
      </c>
      <c r="C121" s="189">
        <v>10</v>
      </c>
      <c r="D121" s="189">
        <v>0.65500000000000003</v>
      </c>
      <c r="E121" s="190">
        <v>1.125</v>
      </c>
      <c r="F121" s="190"/>
      <c r="G121" s="131">
        <f>VLOOKUP(A121,Sheet1!A:B,2,FALSE)</f>
        <v>10.46</v>
      </c>
      <c r="H121" s="131">
        <f t="shared" si="38"/>
        <v>104.60000000000001</v>
      </c>
      <c r="I121" s="116">
        <f t="shared" si="42"/>
        <v>104.60000000000001</v>
      </c>
      <c r="J121" s="132">
        <f t="shared" si="31"/>
        <v>10.46</v>
      </c>
      <c r="K121" s="132">
        <f t="shared" si="32"/>
        <v>104.60000000000001</v>
      </c>
      <c r="L121" s="133">
        <f>VLOOKUP(A121,Sheet1!A:C,3,FALSE)</f>
        <v>1</v>
      </c>
      <c r="M121" s="133">
        <f>VLOOKUP(A121,Sheet1!A:D,4,FALSE)</f>
        <v>1</v>
      </c>
      <c r="N121" s="133">
        <f>VLOOKUP(A121,Sheet1!A:E,5,FALSE)</f>
        <v>120</v>
      </c>
      <c r="O121" s="189">
        <f t="shared" si="37"/>
        <v>6.5500000000000007</v>
      </c>
      <c r="P121" s="134">
        <f t="shared" si="34"/>
        <v>6.5500000000000007</v>
      </c>
      <c r="Q121" s="194" t="s">
        <v>852</v>
      </c>
    </row>
    <row r="122" spans="1:17" ht="12.75" customHeight="1">
      <c r="A122" s="144" t="s">
        <v>243</v>
      </c>
      <c r="B122" s="97" t="s">
        <v>244</v>
      </c>
      <c r="C122" s="117">
        <v>12</v>
      </c>
      <c r="D122" s="117">
        <v>0.65500000000000003</v>
      </c>
      <c r="E122" s="119">
        <v>1.125</v>
      </c>
      <c r="F122" s="119"/>
      <c r="G122" s="131">
        <f>VLOOKUP(A122,Sheet1!A:B,2,FALSE)</f>
        <v>10.46</v>
      </c>
      <c r="H122" s="131">
        <f t="shared" si="38"/>
        <v>125.52000000000001</v>
      </c>
      <c r="I122" s="116">
        <f t="shared" si="42"/>
        <v>125.52000000000001</v>
      </c>
      <c r="J122" s="132">
        <f t="shared" si="31"/>
        <v>10.46</v>
      </c>
      <c r="K122" s="132">
        <f t="shared" si="32"/>
        <v>125.52000000000001</v>
      </c>
      <c r="L122" s="133">
        <f>VLOOKUP(A122,Sheet1!A:C,3,FALSE)</f>
        <v>1</v>
      </c>
      <c r="M122" s="133">
        <f>VLOOKUP(A122,Sheet1!A:D,4,FALSE)</f>
        <v>1</v>
      </c>
      <c r="N122" s="133">
        <f>VLOOKUP(A122,Sheet1!A:E,5,FALSE)</f>
        <v>120</v>
      </c>
      <c r="O122" s="189">
        <f t="shared" si="37"/>
        <v>7.86</v>
      </c>
      <c r="P122" s="134">
        <f t="shared" si="34"/>
        <v>7.86</v>
      </c>
      <c r="Q122" s="92" t="s">
        <v>245</v>
      </c>
    </row>
    <row r="123" spans="1:17" ht="12.75" customHeight="1">
      <c r="A123" s="97" t="s">
        <v>246</v>
      </c>
      <c r="B123" s="97" t="s">
        <v>247</v>
      </c>
      <c r="C123" s="117">
        <v>20</v>
      </c>
      <c r="D123" s="117">
        <v>0.65500000000000003</v>
      </c>
      <c r="E123" s="119">
        <v>1.125</v>
      </c>
      <c r="F123" s="119"/>
      <c r="G123" s="131">
        <f>VLOOKUP(A123,Sheet1!A:B,2,FALSE)</f>
        <v>10.46</v>
      </c>
      <c r="H123" s="131">
        <f t="shared" si="38"/>
        <v>209.20000000000002</v>
      </c>
      <c r="I123" s="116">
        <f t="shared" si="42"/>
        <v>209.20000000000002</v>
      </c>
      <c r="J123" s="132">
        <f t="shared" si="31"/>
        <v>10.46</v>
      </c>
      <c r="K123" s="132">
        <f t="shared" si="32"/>
        <v>209.20000000000002</v>
      </c>
      <c r="L123" s="133">
        <f>VLOOKUP(A123,Sheet1!A:C,3,FALSE)</f>
        <v>1</v>
      </c>
      <c r="M123" s="133">
        <f>VLOOKUP(A123,Sheet1!A:D,4,FALSE)</f>
        <v>1</v>
      </c>
      <c r="N123" s="133">
        <f>VLOOKUP(A123,Sheet1!A:E,5,FALSE)</f>
        <v>80</v>
      </c>
      <c r="O123" s="189">
        <f t="shared" si="37"/>
        <v>13.100000000000001</v>
      </c>
      <c r="P123" s="134">
        <f t="shared" si="34"/>
        <v>13.100000000000001</v>
      </c>
      <c r="Q123" s="92" t="s">
        <v>248</v>
      </c>
    </row>
    <row r="124" spans="1:17" ht="12.75" customHeight="1">
      <c r="A124" s="191" t="s">
        <v>756</v>
      </c>
      <c r="B124" s="192" t="s">
        <v>853</v>
      </c>
      <c r="C124" s="189">
        <v>10</v>
      </c>
      <c r="D124" s="189">
        <v>0.88400000000000001</v>
      </c>
      <c r="E124" s="190">
        <v>1.375</v>
      </c>
      <c r="F124" s="193"/>
      <c r="G124" s="131">
        <f>VLOOKUP(A124,Sheet1!A:B,2,FALSE)</f>
        <v>14.4</v>
      </c>
      <c r="H124" s="131">
        <f t="shared" ref="H124:H132" si="43">G124*C124</f>
        <v>144</v>
      </c>
      <c r="I124" s="116">
        <f t="shared" si="42"/>
        <v>144</v>
      </c>
      <c r="J124" s="132">
        <f t="shared" si="31"/>
        <v>14.4</v>
      </c>
      <c r="K124" s="132">
        <f t="shared" si="32"/>
        <v>144</v>
      </c>
      <c r="L124" s="133">
        <f>VLOOKUP(A124,Sheet1!A:C,3,FALSE)</f>
        <v>1</v>
      </c>
      <c r="M124" s="133">
        <f>VLOOKUP(A124,Sheet1!A:D,4,FALSE)</f>
        <v>1</v>
      </c>
      <c r="N124" s="133">
        <f>VLOOKUP(A124,Sheet1!A:E,5,FALSE)</f>
        <v>75</v>
      </c>
      <c r="O124" s="189">
        <f t="shared" si="37"/>
        <v>8.84</v>
      </c>
      <c r="P124" s="134">
        <f t="shared" si="34"/>
        <v>8.84</v>
      </c>
      <c r="Q124" s="194" t="s">
        <v>854</v>
      </c>
    </row>
    <row r="125" spans="1:17" ht="12.75" customHeight="1">
      <c r="A125" s="179" t="s">
        <v>249</v>
      </c>
      <c r="B125" s="97" t="s">
        <v>250</v>
      </c>
      <c r="C125" s="117">
        <v>12</v>
      </c>
      <c r="D125" s="117">
        <v>0.88400000000000001</v>
      </c>
      <c r="E125" s="119">
        <v>1.375</v>
      </c>
      <c r="F125" s="119"/>
      <c r="G125" s="131">
        <f>VLOOKUP(A125,Sheet1!A:B,2,FALSE)</f>
        <v>14.4</v>
      </c>
      <c r="H125" s="131">
        <f t="shared" si="43"/>
        <v>172.8</v>
      </c>
      <c r="I125" s="116">
        <f t="shared" si="42"/>
        <v>172.8</v>
      </c>
      <c r="J125" s="132">
        <f t="shared" si="31"/>
        <v>14.4</v>
      </c>
      <c r="K125" s="132">
        <f t="shared" si="32"/>
        <v>172.8</v>
      </c>
      <c r="L125" s="133">
        <f>VLOOKUP(A125,Sheet1!A:C,3,FALSE)</f>
        <v>1</v>
      </c>
      <c r="M125" s="133">
        <f>VLOOKUP(A125,Sheet1!A:D,4,FALSE)</f>
        <v>1</v>
      </c>
      <c r="N125" s="133">
        <f>VLOOKUP(A125,Sheet1!A:E,5,FALSE)</f>
        <v>75</v>
      </c>
      <c r="O125" s="189">
        <f t="shared" si="37"/>
        <v>10.608000000000001</v>
      </c>
      <c r="P125" s="134">
        <f t="shared" si="34"/>
        <v>10.608000000000001</v>
      </c>
      <c r="Q125" s="92" t="s">
        <v>251</v>
      </c>
    </row>
    <row r="126" spans="1:17" ht="12.75" customHeight="1">
      <c r="A126" s="92" t="s">
        <v>252</v>
      </c>
      <c r="B126" s="97" t="s">
        <v>253</v>
      </c>
      <c r="C126" s="117">
        <v>20</v>
      </c>
      <c r="D126" s="117">
        <v>0.88400000000000001</v>
      </c>
      <c r="E126" s="119">
        <v>1.375</v>
      </c>
      <c r="F126" s="119"/>
      <c r="G126" s="131">
        <f>VLOOKUP(A126,Sheet1!A:B,2,FALSE)</f>
        <v>14.4</v>
      </c>
      <c r="H126" s="131">
        <f t="shared" si="43"/>
        <v>288</v>
      </c>
      <c r="I126" s="116">
        <f t="shared" si="42"/>
        <v>288</v>
      </c>
      <c r="J126" s="132">
        <f t="shared" si="31"/>
        <v>14.4</v>
      </c>
      <c r="K126" s="132">
        <f t="shared" si="32"/>
        <v>288</v>
      </c>
      <c r="L126" s="133">
        <f>VLOOKUP(A126,Sheet1!A:C,3,FALSE)</f>
        <v>1</v>
      </c>
      <c r="M126" s="133">
        <f>VLOOKUP(A126,Sheet1!A:D,4,FALSE)</f>
        <v>1</v>
      </c>
      <c r="N126" s="133">
        <f>VLOOKUP(A126,Sheet1!A:E,5,FALSE)</f>
        <v>60</v>
      </c>
      <c r="O126" s="189">
        <f t="shared" si="37"/>
        <v>17.68</v>
      </c>
      <c r="P126" s="134">
        <f t="shared" si="34"/>
        <v>17.68</v>
      </c>
      <c r="Q126" s="92" t="s">
        <v>254</v>
      </c>
    </row>
    <row r="127" spans="1:17" ht="12.75" customHeight="1">
      <c r="A127" s="191" t="s">
        <v>757</v>
      </c>
      <c r="B127" s="192" t="s">
        <v>855</v>
      </c>
      <c r="C127" s="189">
        <v>10</v>
      </c>
      <c r="D127" s="189">
        <v>1.1399999999999999</v>
      </c>
      <c r="E127" s="190">
        <v>1.625</v>
      </c>
      <c r="F127" s="193"/>
      <c r="G127" s="131">
        <f>VLOOKUP(A127,Sheet1!A:B,2,FALSE)</f>
        <v>18.440000000000001</v>
      </c>
      <c r="H127" s="131">
        <f t="shared" si="43"/>
        <v>184.4</v>
      </c>
      <c r="I127" s="116">
        <f t="shared" si="42"/>
        <v>184.4</v>
      </c>
      <c r="J127" s="132">
        <f t="shared" si="31"/>
        <v>18.440000000000001</v>
      </c>
      <c r="K127" s="132">
        <f t="shared" si="32"/>
        <v>184.4</v>
      </c>
      <c r="L127" s="133">
        <f>VLOOKUP(A127,Sheet1!A:C,3,FALSE)</f>
        <v>1</v>
      </c>
      <c r="M127" s="133">
        <f>VLOOKUP(A127,Sheet1!A:D,4,FALSE)</f>
        <v>1</v>
      </c>
      <c r="N127" s="133">
        <f>VLOOKUP(A127,Sheet1!A:E,5,FALSE)</f>
        <v>75</v>
      </c>
      <c r="O127" s="189">
        <f t="shared" si="37"/>
        <v>11.399999999999999</v>
      </c>
      <c r="P127" s="134">
        <f t="shared" si="34"/>
        <v>11.399999999999999</v>
      </c>
      <c r="Q127" s="167" t="s">
        <v>856</v>
      </c>
    </row>
    <row r="128" spans="1:17" ht="12.75" customHeight="1">
      <c r="A128" s="179" t="s">
        <v>255</v>
      </c>
      <c r="B128" s="97" t="s">
        <v>256</v>
      </c>
      <c r="C128" s="117">
        <v>12</v>
      </c>
      <c r="D128" s="117">
        <v>1.1399999999999999</v>
      </c>
      <c r="E128" s="119">
        <v>1.625</v>
      </c>
      <c r="F128" s="119"/>
      <c r="G128" s="131">
        <f>VLOOKUP(A128,Sheet1!A:B,2,FALSE)</f>
        <v>18.440000000000001</v>
      </c>
      <c r="H128" s="131">
        <f t="shared" si="43"/>
        <v>221.28000000000003</v>
      </c>
      <c r="I128" s="116">
        <f t="shared" si="42"/>
        <v>221.28000000000003</v>
      </c>
      <c r="J128" s="132">
        <f t="shared" si="31"/>
        <v>18.440000000000001</v>
      </c>
      <c r="K128" s="132">
        <f t="shared" si="32"/>
        <v>221.28000000000003</v>
      </c>
      <c r="L128" s="133">
        <f>VLOOKUP(A128,Sheet1!A:C,3,FALSE)</f>
        <v>1</v>
      </c>
      <c r="M128" s="133">
        <f>VLOOKUP(A128,Sheet1!A:D,4,FALSE)</f>
        <v>1</v>
      </c>
      <c r="N128" s="133">
        <f>VLOOKUP(A128,Sheet1!A:E,5,FALSE)</f>
        <v>75</v>
      </c>
      <c r="O128" s="189">
        <f t="shared" si="37"/>
        <v>13.68</v>
      </c>
      <c r="P128" s="134">
        <f t="shared" si="34"/>
        <v>13.68</v>
      </c>
      <c r="Q128" s="92" t="s">
        <v>257</v>
      </c>
    </row>
    <row r="129" spans="1:17" ht="12.75" customHeight="1">
      <c r="A129" s="92" t="s">
        <v>258</v>
      </c>
      <c r="B129" s="97" t="s">
        <v>259</v>
      </c>
      <c r="C129" s="117">
        <v>20</v>
      </c>
      <c r="D129" s="117">
        <v>1.1399999999999999</v>
      </c>
      <c r="E129" s="119">
        <v>1.625</v>
      </c>
      <c r="F129" s="119"/>
      <c r="G129" s="131">
        <f>VLOOKUP(A129,Sheet1!A:B,2,FALSE)</f>
        <v>18.440000000000001</v>
      </c>
      <c r="H129" s="131">
        <f t="shared" si="43"/>
        <v>368.8</v>
      </c>
      <c r="I129" s="116">
        <f t="shared" si="42"/>
        <v>368.8</v>
      </c>
      <c r="J129" s="132">
        <f t="shared" si="31"/>
        <v>18.440000000000001</v>
      </c>
      <c r="K129" s="132">
        <f t="shared" si="32"/>
        <v>368.8</v>
      </c>
      <c r="L129" s="133">
        <f>VLOOKUP(A129,Sheet1!A:C,3,FALSE)</f>
        <v>1</v>
      </c>
      <c r="M129" s="133">
        <f>VLOOKUP(A129,Sheet1!A:D,4,FALSE)</f>
        <v>1</v>
      </c>
      <c r="N129" s="133">
        <f>VLOOKUP(A129,Sheet1!A:E,5,FALSE)</f>
        <v>40</v>
      </c>
      <c r="O129" s="189">
        <f t="shared" si="37"/>
        <v>22.799999999999997</v>
      </c>
      <c r="P129" s="134">
        <f t="shared" si="34"/>
        <v>22.799999999999997</v>
      </c>
      <c r="Q129" s="92" t="s">
        <v>260</v>
      </c>
    </row>
    <row r="130" spans="1:17" ht="12.75" customHeight="1">
      <c r="A130" s="191" t="s">
        <v>758</v>
      </c>
      <c r="B130" s="192" t="s">
        <v>857</v>
      </c>
      <c r="C130" s="189">
        <v>10</v>
      </c>
      <c r="D130" s="189">
        <v>1.75</v>
      </c>
      <c r="E130" s="190">
        <v>2.125</v>
      </c>
      <c r="F130" s="188"/>
      <c r="G130" s="131">
        <f>VLOOKUP(A130,Sheet1!A:B,2,FALSE)</f>
        <v>29.26</v>
      </c>
      <c r="H130" s="131">
        <f t="shared" si="43"/>
        <v>292.60000000000002</v>
      </c>
      <c r="I130" s="116">
        <f t="shared" si="42"/>
        <v>292.60000000000002</v>
      </c>
      <c r="J130" s="132">
        <f t="shared" si="31"/>
        <v>29.26</v>
      </c>
      <c r="K130" s="132">
        <f t="shared" si="32"/>
        <v>292.60000000000002</v>
      </c>
      <c r="L130" s="133">
        <f>VLOOKUP(A130,Sheet1!A:C,3,FALSE)</f>
        <v>1</v>
      </c>
      <c r="M130" s="133">
        <f>VLOOKUP(A130,Sheet1!A:D,4,FALSE)</f>
        <v>1</v>
      </c>
      <c r="N130" s="133">
        <f>VLOOKUP(A130,Sheet1!A:E,5,FALSE)</f>
        <v>50</v>
      </c>
      <c r="O130" s="189">
        <f t="shared" si="37"/>
        <v>17.5</v>
      </c>
      <c r="P130" s="134">
        <f t="shared" si="34"/>
        <v>17.5</v>
      </c>
      <c r="Q130" s="167" t="s">
        <v>858</v>
      </c>
    </row>
    <row r="131" spans="1:17" ht="12.75" customHeight="1">
      <c r="A131" s="92" t="s">
        <v>261</v>
      </c>
      <c r="B131" s="97" t="s">
        <v>262</v>
      </c>
      <c r="C131" s="117">
        <v>12</v>
      </c>
      <c r="D131" s="117">
        <v>1.75</v>
      </c>
      <c r="E131" s="119">
        <v>2.125</v>
      </c>
      <c r="F131" s="119"/>
      <c r="G131" s="131">
        <f>VLOOKUP(A131,Sheet1!A:B,2,FALSE)</f>
        <v>29.26</v>
      </c>
      <c r="H131" s="131">
        <f t="shared" si="43"/>
        <v>351.12</v>
      </c>
      <c r="I131" s="116">
        <f t="shared" si="42"/>
        <v>351.12</v>
      </c>
      <c r="J131" s="132">
        <f t="shared" si="31"/>
        <v>29.26</v>
      </c>
      <c r="K131" s="132">
        <f t="shared" si="32"/>
        <v>351.12</v>
      </c>
      <c r="L131" s="133">
        <f>VLOOKUP(A131,Sheet1!A:C,3,FALSE)</f>
        <v>1</v>
      </c>
      <c r="M131" s="133">
        <f>VLOOKUP(A131,Sheet1!A:D,4,FALSE)</f>
        <v>1</v>
      </c>
      <c r="N131" s="133">
        <f>VLOOKUP(A131,Sheet1!A:E,5,FALSE)</f>
        <v>50</v>
      </c>
      <c r="O131" s="189">
        <f t="shared" si="37"/>
        <v>21</v>
      </c>
      <c r="P131" s="134">
        <f t="shared" si="34"/>
        <v>21</v>
      </c>
      <c r="Q131" s="92" t="s">
        <v>263</v>
      </c>
    </row>
    <row r="132" spans="1:17" ht="12.75" customHeight="1">
      <c r="A132" s="92" t="s">
        <v>264</v>
      </c>
      <c r="B132" s="97" t="s">
        <v>265</v>
      </c>
      <c r="C132" s="117">
        <v>20</v>
      </c>
      <c r="D132" s="117">
        <v>1.75</v>
      </c>
      <c r="E132" s="119">
        <v>2.125</v>
      </c>
      <c r="F132" s="119"/>
      <c r="G132" s="131">
        <f>VLOOKUP(A132,Sheet1!A:B,2,FALSE)</f>
        <v>29.26</v>
      </c>
      <c r="H132" s="131">
        <f t="shared" si="43"/>
        <v>585.20000000000005</v>
      </c>
      <c r="I132" s="116">
        <f t="shared" si="42"/>
        <v>585.20000000000005</v>
      </c>
      <c r="J132" s="132">
        <f t="shared" si="31"/>
        <v>29.26</v>
      </c>
      <c r="K132" s="132">
        <f t="shared" si="32"/>
        <v>585.20000000000005</v>
      </c>
      <c r="L132" s="133">
        <f>VLOOKUP(A132,Sheet1!A:C,3,FALSE)</f>
        <v>1</v>
      </c>
      <c r="M132" s="133">
        <f>VLOOKUP(A132,Sheet1!A:D,4,FALSE)</f>
        <v>1</v>
      </c>
      <c r="N132" s="133">
        <f>VLOOKUP(A132,Sheet1!A:E,5,FALSE)</f>
        <v>35</v>
      </c>
      <c r="O132" s="189">
        <f t="shared" si="37"/>
        <v>35</v>
      </c>
      <c r="P132" s="134">
        <f t="shared" si="34"/>
        <v>35</v>
      </c>
      <c r="Q132" s="92" t="s">
        <v>266</v>
      </c>
    </row>
    <row r="133" spans="1:17" ht="12.75" customHeight="1">
      <c r="A133" s="191" t="s">
        <v>770</v>
      </c>
      <c r="B133" s="192" t="s">
        <v>859</v>
      </c>
      <c r="C133" s="189">
        <v>10</v>
      </c>
      <c r="D133" s="189">
        <v>2.48</v>
      </c>
      <c r="E133" s="190">
        <v>2.625</v>
      </c>
      <c r="F133" s="195"/>
      <c r="G133" s="131">
        <f>VLOOKUP(A133,Sheet1!A:B,2,FALSE)</f>
        <v>41.59</v>
      </c>
      <c r="H133" s="131">
        <f t="shared" ref="H133:H135" si="44">G133*C133</f>
        <v>415.90000000000003</v>
      </c>
      <c r="I133" s="116">
        <f t="shared" si="42"/>
        <v>415.90000000000003</v>
      </c>
      <c r="J133" s="132">
        <f t="shared" si="31"/>
        <v>41.59</v>
      </c>
      <c r="K133" s="132">
        <f t="shared" si="32"/>
        <v>415.90000000000003</v>
      </c>
      <c r="L133" s="133">
        <f>VLOOKUP(A133,Sheet1!A:C,3,FALSE)</f>
        <v>1</v>
      </c>
      <c r="M133" s="133">
        <f>VLOOKUP(A133,Sheet1!A:D,4,FALSE)</f>
        <v>1</v>
      </c>
      <c r="N133" s="133">
        <f>VLOOKUP(A133,Sheet1!A:E,5,FALSE)</f>
        <v>30</v>
      </c>
      <c r="O133" s="189">
        <f t="shared" ref="O133:O135" si="45">C133*D133</f>
        <v>24.8</v>
      </c>
      <c r="P133" s="134">
        <f t="shared" si="34"/>
        <v>24.8</v>
      </c>
      <c r="Q133" s="167" t="s">
        <v>860</v>
      </c>
    </row>
    <row r="134" spans="1:17" ht="12.75" customHeight="1">
      <c r="A134" s="97" t="s">
        <v>267</v>
      </c>
      <c r="B134" s="97" t="s">
        <v>268</v>
      </c>
      <c r="C134" s="117">
        <v>12</v>
      </c>
      <c r="D134" s="117">
        <v>2.48</v>
      </c>
      <c r="E134" s="119">
        <v>2.625</v>
      </c>
      <c r="F134" s="169"/>
      <c r="G134" s="131">
        <f>VLOOKUP(A134,Sheet1!A:B,2,FALSE)</f>
        <v>41.59</v>
      </c>
      <c r="H134" s="131">
        <f t="shared" si="44"/>
        <v>499.08000000000004</v>
      </c>
      <c r="I134" s="116">
        <f t="shared" si="42"/>
        <v>499.08000000000004</v>
      </c>
      <c r="J134" s="132">
        <f t="shared" si="31"/>
        <v>41.59</v>
      </c>
      <c r="K134" s="132">
        <f t="shared" si="32"/>
        <v>499.08000000000004</v>
      </c>
      <c r="L134" s="133">
        <f>VLOOKUP(A134,Sheet1!A:C,3,FALSE)</f>
        <v>1</v>
      </c>
      <c r="M134" s="133">
        <f>VLOOKUP(A134,Sheet1!A:D,4,FALSE)</f>
        <v>1</v>
      </c>
      <c r="N134" s="133">
        <f>VLOOKUP(A134,Sheet1!A:E,5,FALSE)</f>
        <v>30</v>
      </c>
      <c r="O134" s="189">
        <f t="shared" si="45"/>
        <v>29.759999999999998</v>
      </c>
      <c r="P134" s="134">
        <f t="shared" si="34"/>
        <v>29.759999999999998</v>
      </c>
      <c r="Q134" s="92" t="s">
        <v>269</v>
      </c>
    </row>
    <row r="135" spans="1:17" ht="12.75" customHeight="1">
      <c r="A135" s="97" t="s">
        <v>270</v>
      </c>
      <c r="B135" s="97" t="s">
        <v>271</v>
      </c>
      <c r="C135" s="117">
        <v>20</v>
      </c>
      <c r="D135" s="117">
        <v>2.48</v>
      </c>
      <c r="E135" s="119">
        <v>2.625</v>
      </c>
      <c r="F135" s="169"/>
      <c r="G135" s="131">
        <f>VLOOKUP(A135,Sheet1!A:B,2,FALSE)</f>
        <v>41.59</v>
      </c>
      <c r="H135" s="131">
        <f t="shared" si="44"/>
        <v>831.80000000000007</v>
      </c>
      <c r="I135" s="116">
        <f t="shared" si="42"/>
        <v>831.80000000000007</v>
      </c>
      <c r="J135" s="132">
        <f t="shared" si="31"/>
        <v>41.59</v>
      </c>
      <c r="K135" s="132">
        <f t="shared" si="32"/>
        <v>831.80000000000007</v>
      </c>
      <c r="L135" s="133">
        <f>VLOOKUP(A135,Sheet1!A:C,3,FALSE)</f>
        <v>1</v>
      </c>
      <c r="M135" s="133">
        <f>VLOOKUP(A135,Sheet1!A:D,4,FALSE)</f>
        <v>1</v>
      </c>
      <c r="N135" s="133">
        <f>VLOOKUP(A135,Sheet1!A:E,5,FALSE)</f>
        <v>20</v>
      </c>
      <c r="O135" s="189">
        <f t="shared" si="45"/>
        <v>49.6</v>
      </c>
      <c r="P135" s="134">
        <f t="shared" si="34"/>
        <v>49.6</v>
      </c>
      <c r="Q135" s="92" t="s">
        <v>272</v>
      </c>
    </row>
    <row r="136" spans="1:17" ht="12.75" customHeight="1">
      <c r="A136" s="191" t="s">
        <v>771</v>
      </c>
      <c r="B136" s="192" t="s">
        <v>861</v>
      </c>
      <c r="C136" s="189">
        <v>10</v>
      </c>
      <c r="D136" s="189">
        <v>3.33</v>
      </c>
      <c r="E136" s="190">
        <v>3.125</v>
      </c>
      <c r="F136" s="195"/>
      <c r="G136" s="131">
        <f>VLOOKUP(A136,Sheet1!A:B,2,FALSE)</f>
        <v>55.75</v>
      </c>
      <c r="H136" s="131">
        <f t="shared" ref="H136" si="46">G136*C136</f>
        <v>557.5</v>
      </c>
      <c r="I136" s="116">
        <f t="shared" si="42"/>
        <v>557.5</v>
      </c>
      <c r="J136" s="132">
        <f t="shared" si="31"/>
        <v>55.75</v>
      </c>
      <c r="K136" s="132">
        <f t="shared" si="32"/>
        <v>557.5</v>
      </c>
      <c r="L136" s="133">
        <f>VLOOKUP(A136,Sheet1!A:C,3,FALSE)</f>
        <v>1</v>
      </c>
      <c r="M136" s="133">
        <f>VLOOKUP(A136,Sheet1!A:D,4,FALSE)</f>
        <v>1</v>
      </c>
      <c r="N136" s="133">
        <f>VLOOKUP(A136,Sheet1!A:E,5,FALSE)</f>
        <v>21</v>
      </c>
      <c r="O136" s="189">
        <f t="shared" ref="O136" si="47">C136*D136</f>
        <v>33.299999999999997</v>
      </c>
      <c r="P136" s="134">
        <f t="shared" si="34"/>
        <v>33.299999999999997</v>
      </c>
      <c r="Q136" s="167" t="s">
        <v>862</v>
      </c>
    </row>
    <row r="137" spans="1:17" ht="12.75" customHeight="1">
      <c r="A137" s="97" t="s">
        <v>273</v>
      </c>
      <c r="B137" s="97" t="s">
        <v>274</v>
      </c>
      <c r="C137" s="117">
        <v>12</v>
      </c>
      <c r="D137" s="189">
        <v>3.33</v>
      </c>
      <c r="E137" s="119">
        <v>3.125</v>
      </c>
      <c r="F137" s="169"/>
      <c r="G137" s="131">
        <f>VLOOKUP(A137,Sheet1!A:B,2,FALSE)</f>
        <v>55.75</v>
      </c>
      <c r="H137" s="131">
        <f t="shared" ref="H137:H138" si="48">G137*C137</f>
        <v>669</v>
      </c>
      <c r="I137" s="116">
        <f t="shared" si="42"/>
        <v>669</v>
      </c>
      <c r="J137" s="132">
        <f t="shared" si="31"/>
        <v>55.75</v>
      </c>
      <c r="K137" s="132">
        <f t="shared" si="32"/>
        <v>669</v>
      </c>
      <c r="L137" s="133">
        <f>VLOOKUP(A137,Sheet1!A:C,3,FALSE)</f>
        <v>1</v>
      </c>
      <c r="M137" s="133">
        <f>VLOOKUP(A137,Sheet1!A:D,4,FALSE)</f>
        <v>1</v>
      </c>
      <c r="N137" s="133">
        <f>VLOOKUP(A137,Sheet1!A:E,5,FALSE)</f>
        <v>21</v>
      </c>
      <c r="O137" s="189">
        <f t="shared" ref="O137:O138" si="49">C137*D137</f>
        <v>39.96</v>
      </c>
      <c r="P137" s="134">
        <f t="shared" si="34"/>
        <v>39.96</v>
      </c>
      <c r="Q137" s="95" t="s">
        <v>275</v>
      </c>
    </row>
    <row r="138" spans="1:17" ht="12.75" customHeight="1">
      <c r="A138" s="97" t="s">
        <v>276</v>
      </c>
      <c r="B138" s="97" t="s">
        <v>277</v>
      </c>
      <c r="C138" s="117">
        <v>20</v>
      </c>
      <c r="D138" s="189">
        <v>3.33</v>
      </c>
      <c r="E138" s="119">
        <v>3.125</v>
      </c>
      <c r="F138" s="169"/>
      <c r="G138" s="131">
        <f>VLOOKUP(A138,Sheet1!A:B,2,FALSE)</f>
        <v>55.75</v>
      </c>
      <c r="H138" s="131">
        <f t="shared" si="48"/>
        <v>1115</v>
      </c>
      <c r="I138" s="116">
        <f t="shared" si="42"/>
        <v>1115</v>
      </c>
      <c r="J138" s="132">
        <f t="shared" si="31"/>
        <v>55.75</v>
      </c>
      <c r="K138" s="132">
        <f t="shared" si="32"/>
        <v>1115</v>
      </c>
      <c r="L138" s="133">
        <f>VLOOKUP(A138,Sheet1!A:C,3,FALSE)</f>
        <v>1</v>
      </c>
      <c r="M138" s="133">
        <f>VLOOKUP(A138,Sheet1!A:D,4,FALSE)</f>
        <v>1</v>
      </c>
      <c r="N138" s="133">
        <f>VLOOKUP(A138,Sheet1!A:E,5,FALSE)</f>
        <v>15</v>
      </c>
      <c r="O138" s="189">
        <f t="shared" si="49"/>
        <v>66.599999999999994</v>
      </c>
      <c r="P138" s="134">
        <f t="shared" si="34"/>
        <v>66.599999999999994</v>
      </c>
      <c r="Q138" s="92" t="s">
        <v>278</v>
      </c>
    </row>
    <row r="139" spans="1:17" ht="12.75" customHeight="1">
      <c r="A139" s="97" t="s">
        <v>279</v>
      </c>
      <c r="B139" s="97" t="s">
        <v>280</v>
      </c>
      <c r="C139" s="117">
        <v>12</v>
      </c>
      <c r="D139" s="117">
        <v>4.29</v>
      </c>
      <c r="E139" s="119">
        <v>3.625</v>
      </c>
      <c r="F139" s="169"/>
      <c r="G139" s="131">
        <f>VLOOKUP(A139,Sheet1!A:B,2,FALSE)</f>
        <v>75.31</v>
      </c>
      <c r="H139" s="131">
        <f t="shared" ref="H139:H140" si="50">G139*C139</f>
        <v>903.72</v>
      </c>
      <c r="I139" s="116">
        <f t="shared" si="42"/>
        <v>903.72</v>
      </c>
      <c r="J139" s="132">
        <f t="shared" si="31"/>
        <v>75.31</v>
      </c>
      <c r="K139" s="132">
        <f t="shared" si="32"/>
        <v>903.72</v>
      </c>
      <c r="L139" s="133">
        <f>VLOOKUP(A139,Sheet1!A:C,3,FALSE)</f>
        <v>1</v>
      </c>
      <c r="M139" s="133">
        <f>VLOOKUP(A139,Sheet1!A:D,4,FALSE)</f>
        <v>1</v>
      </c>
      <c r="N139" s="133">
        <f>VLOOKUP(A139,Sheet1!A:E,5,FALSE)</f>
        <v>15</v>
      </c>
      <c r="O139" s="189">
        <f t="shared" ref="O139:O140" si="51">C139*D139</f>
        <v>51.480000000000004</v>
      </c>
      <c r="P139" s="134">
        <f t="shared" si="34"/>
        <v>51.480000000000004</v>
      </c>
      <c r="Q139" s="135" t="s">
        <v>281</v>
      </c>
    </row>
    <row r="140" spans="1:17" ht="12.75" customHeight="1">
      <c r="A140" s="97" t="s">
        <v>282</v>
      </c>
      <c r="B140" s="97" t="s">
        <v>283</v>
      </c>
      <c r="C140" s="117">
        <v>20</v>
      </c>
      <c r="D140" s="117">
        <v>4.29</v>
      </c>
      <c r="E140" s="119">
        <v>3.625</v>
      </c>
      <c r="F140" s="169"/>
      <c r="G140" s="131">
        <f>VLOOKUP(A140,Sheet1!A:B,2,FALSE)</f>
        <v>75.31</v>
      </c>
      <c r="H140" s="131">
        <f t="shared" si="50"/>
        <v>1506.2</v>
      </c>
      <c r="I140" s="116">
        <f t="shared" si="42"/>
        <v>1506.2</v>
      </c>
      <c r="J140" s="132">
        <f t="shared" si="31"/>
        <v>75.31</v>
      </c>
      <c r="K140" s="132">
        <f t="shared" si="32"/>
        <v>1506.2</v>
      </c>
      <c r="L140" s="133">
        <f>VLOOKUP(A140,Sheet1!A:C,3,FALSE)</f>
        <v>1</v>
      </c>
      <c r="M140" s="133">
        <f>VLOOKUP(A140,Sheet1!A:D,4,FALSE)</f>
        <v>1</v>
      </c>
      <c r="N140" s="133">
        <f>VLOOKUP(A140,Sheet1!A:E,5,FALSE)</f>
        <v>10</v>
      </c>
      <c r="O140" s="189">
        <f t="shared" si="51"/>
        <v>85.8</v>
      </c>
      <c r="P140" s="134">
        <f t="shared" si="34"/>
        <v>85.8</v>
      </c>
      <c r="Q140" s="135" t="s">
        <v>284</v>
      </c>
    </row>
    <row r="141" spans="1:17" ht="12.75" customHeight="1">
      <c r="A141" s="191" t="s">
        <v>761</v>
      </c>
      <c r="B141" s="192" t="s">
        <v>863</v>
      </c>
      <c r="C141" s="189">
        <v>10</v>
      </c>
      <c r="D141" s="189">
        <v>5.38</v>
      </c>
      <c r="E141" s="190">
        <v>4.125</v>
      </c>
      <c r="F141" s="195"/>
      <c r="G141" s="131">
        <f>VLOOKUP(A141,Sheet1!A:B,2,FALSE)</f>
        <v>89.44</v>
      </c>
      <c r="H141" s="131">
        <f t="shared" ref="H141:H143" si="52">G141*C141</f>
        <v>894.4</v>
      </c>
      <c r="I141" s="116">
        <f t="shared" si="42"/>
        <v>894.4</v>
      </c>
      <c r="J141" s="132">
        <f t="shared" si="31"/>
        <v>89.44</v>
      </c>
      <c r="K141" s="132">
        <f t="shared" si="32"/>
        <v>894.4</v>
      </c>
      <c r="L141" s="133">
        <f>VLOOKUP(A141,Sheet1!A:C,3,FALSE)</f>
        <v>1</v>
      </c>
      <c r="M141" s="133">
        <f>VLOOKUP(A141,Sheet1!A:D,4,FALSE)</f>
        <v>1</v>
      </c>
      <c r="N141" s="133">
        <f>VLOOKUP(A141,Sheet1!A:E,5,FALSE)</f>
        <v>15</v>
      </c>
      <c r="O141" s="189">
        <f t="shared" ref="O141:O146" si="53">C141*D141</f>
        <v>53.8</v>
      </c>
      <c r="P141" s="134">
        <f t="shared" si="34"/>
        <v>53.8</v>
      </c>
      <c r="Q141" s="167" t="s">
        <v>864</v>
      </c>
    </row>
    <row r="142" spans="1:17" ht="12.75" customHeight="1">
      <c r="A142" s="97" t="s">
        <v>285</v>
      </c>
      <c r="B142" s="97" t="s">
        <v>286</v>
      </c>
      <c r="C142" s="117">
        <v>12</v>
      </c>
      <c r="D142" s="117">
        <v>5.38</v>
      </c>
      <c r="E142" s="119">
        <v>4.125</v>
      </c>
      <c r="F142" s="169"/>
      <c r="G142" s="131">
        <f>VLOOKUP(A142,Sheet1!A:B,2,FALSE)</f>
        <v>89.44</v>
      </c>
      <c r="H142" s="131">
        <f t="shared" si="52"/>
        <v>1073.28</v>
      </c>
      <c r="I142" s="116">
        <f t="shared" si="42"/>
        <v>1073.28</v>
      </c>
      <c r="J142" s="132">
        <f t="shared" si="31"/>
        <v>89.44</v>
      </c>
      <c r="K142" s="132">
        <f t="shared" si="32"/>
        <v>1073.28</v>
      </c>
      <c r="L142" s="133">
        <f>VLOOKUP(A142,Sheet1!A:C,3,FALSE)</f>
        <v>1</v>
      </c>
      <c r="M142" s="133">
        <f>VLOOKUP(A142,Sheet1!A:D,4,FALSE)</f>
        <v>1</v>
      </c>
      <c r="N142" s="133">
        <f>VLOOKUP(A142,Sheet1!A:E,5,FALSE)</f>
        <v>15</v>
      </c>
      <c r="O142" s="189">
        <f t="shared" si="53"/>
        <v>64.56</v>
      </c>
      <c r="P142" s="134">
        <f t="shared" si="34"/>
        <v>64.56</v>
      </c>
      <c r="Q142" s="95" t="s">
        <v>287</v>
      </c>
    </row>
    <row r="143" spans="1:17" ht="12.75" customHeight="1">
      <c r="A143" s="96" t="s">
        <v>288</v>
      </c>
      <c r="B143" s="96" t="s">
        <v>289</v>
      </c>
      <c r="C143" s="156">
        <v>20</v>
      </c>
      <c r="D143" s="156">
        <v>5.38</v>
      </c>
      <c r="E143" s="114">
        <v>4.125</v>
      </c>
      <c r="F143" s="176"/>
      <c r="G143" s="111">
        <f>VLOOKUP(A143,Sheet1!A:B,2,FALSE)</f>
        <v>89.44</v>
      </c>
      <c r="H143" s="111">
        <f t="shared" si="52"/>
        <v>1788.8</v>
      </c>
      <c r="I143" s="112">
        <f t="shared" si="42"/>
        <v>1788.8</v>
      </c>
      <c r="J143" s="136">
        <f t="shared" si="31"/>
        <v>89.44</v>
      </c>
      <c r="K143" s="136">
        <f t="shared" si="32"/>
        <v>1788.8</v>
      </c>
      <c r="L143" s="133">
        <f>VLOOKUP(A143,Sheet1!A:C,3,FALSE)</f>
        <v>1</v>
      </c>
      <c r="M143" s="133">
        <f>VLOOKUP(A143,Sheet1!A:D,4,FALSE)</f>
        <v>1</v>
      </c>
      <c r="N143" s="133">
        <f>VLOOKUP(A143,Sheet1!A:E,5,FALSE)</f>
        <v>10</v>
      </c>
      <c r="O143" s="197">
        <f t="shared" si="53"/>
        <v>107.6</v>
      </c>
      <c r="P143" s="134">
        <f t="shared" si="34"/>
        <v>107.6</v>
      </c>
      <c r="Q143" s="93" t="s">
        <v>290</v>
      </c>
    </row>
    <row r="144" spans="1:17" ht="12.75" customHeight="1">
      <c r="A144" s="175" t="s">
        <v>748</v>
      </c>
      <c r="B144" s="96" t="s">
        <v>909</v>
      </c>
      <c r="C144" s="156">
        <v>20</v>
      </c>
      <c r="D144" s="156">
        <v>7.61</v>
      </c>
      <c r="E144" s="114">
        <v>5.125</v>
      </c>
      <c r="F144" s="176"/>
      <c r="G144" s="256" t="s">
        <v>894</v>
      </c>
      <c r="H144" s="256"/>
      <c r="I144" s="256"/>
      <c r="J144" s="256"/>
      <c r="K144" s="256"/>
      <c r="L144" s="156">
        <v>1</v>
      </c>
      <c r="M144" s="133">
        <f>VLOOKUP(A144,Sheet1!A:D,4,FALSE)</f>
        <v>1</v>
      </c>
      <c r="N144" s="133">
        <f>VLOOKUP(A144,Sheet1!A:E,5,FALSE)</f>
        <v>1</v>
      </c>
      <c r="O144" s="197">
        <f t="shared" si="53"/>
        <v>152.20000000000002</v>
      </c>
      <c r="P144" s="134">
        <f t="shared" si="34"/>
        <v>152.20000000000002</v>
      </c>
      <c r="Q144" s="93" t="s">
        <v>908</v>
      </c>
    </row>
    <row r="145" spans="1:17" ht="12.75" customHeight="1">
      <c r="A145" s="144" t="s">
        <v>772</v>
      </c>
      <c r="B145" s="97" t="s">
        <v>896</v>
      </c>
      <c r="C145" s="117">
        <v>20</v>
      </c>
      <c r="D145" s="117">
        <v>10.199999999999999</v>
      </c>
      <c r="E145" s="119">
        <v>6.125</v>
      </c>
      <c r="F145" s="169"/>
      <c r="G145" s="256" t="s">
        <v>894</v>
      </c>
      <c r="H145" s="256"/>
      <c r="I145" s="256"/>
      <c r="J145" s="256"/>
      <c r="K145" s="256"/>
      <c r="L145" s="117">
        <v>1</v>
      </c>
      <c r="M145" s="133">
        <f>VLOOKUP(A145,Sheet1!A:D,4,FALSE)</f>
        <v>1</v>
      </c>
      <c r="N145" s="133">
        <f>VLOOKUP(A145,Sheet1!A:E,5,FALSE)</f>
        <v>1</v>
      </c>
      <c r="O145" s="189">
        <f t="shared" si="53"/>
        <v>204</v>
      </c>
      <c r="P145" s="134">
        <f t="shared" si="34"/>
        <v>204</v>
      </c>
      <c r="Q145" s="92" t="s">
        <v>893</v>
      </c>
    </row>
    <row r="146" spans="1:17" ht="12.75" customHeight="1" thickBot="1">
      <c r="A146" s="175" t="s">
        <v>773</v>
      </c>
      <c r="B146" s="96" t="s">
        <v>897</v>
      </c>
      <c r="C146" s="156">
        <v>20</v>
      </c>
      <c r="D146" s="156">
        <v>19.3</v>
      </c>
      <c r="E146" s="114">
        <v>8.125</v>
      </c>
      <c r="F146" s="176"/>
      <c r="G146" s="257" t="s">
        <v>894</v>
      </c>
      <c r="H146" s="257"/>
      <c r="I146" s="257"/>
      <c r="J146" s="257"/>
      <c r="K146" s="257"/>
      <c r="L146" s="156">
        <v>1</v>
      </c>
      <c r="M146" s="133">
        <f>VLOOKUP(A146,Sheet1!A:D,4,FALSE)</f>
        <v>1</v>
      </c>
      <c r="N146" s="133">
        <f>VLOOKUP(A146,Sheet1!A:E,5,FALSE)</f>
        <v>1</v>
      </c>
      <c r="O146" s="197">
        <f t="shared" si="53"/>
        <v>386</v>
      </c>
      <c r="P146" s="134">
        <f t="shared" si="34"/>
        <v>386</v>
      </c>
      <c r="Q146" s="93" t="s">
        <v>895</v>
      </c>
    </row>
    <row r="147" spans="1:17" ht="12.75" customHeight="1" thickBot="1">
      <c r="A147" s="230" t="s">
        <v>865</v>
      </c>
      <c r="B147" s="231"/>
      <c r="C147" s="231"/>
      <c r="D147" s="231"/>
      <c r="E147" s="231"/>
      <c r="F147" s="231"/>
      <c r="G147" s="231"/>
      <c r="H147" s="231"/>
      <c r="I147" s="231"/>
      <c r="J147" s="231"/>
      <c r="K147" s="231"/>
      <c r="L147" s="231"/>
      <c r="M147" s="231"/>
      <c r="N147" s="231"/>
      <c r="O147" s="231"/>
      <c r="P147" s="231"/>
      <c r="Q147" s="232"/>
    </row>
    <row r="148" spans="1:17" ht="12.75" customHeight="1">
      <c r="A148" s="191" t="s">
        <v>1040</v>
      </c>
      <c r="B148" s="192" t="s">
        <v>1041</v>
      </c>
      <c r="C148" s="189">
        <v>12</v>
      </c>
      <c r="D148" s="189">
        <v>0.28499999999999998</v>
      </c>
      <c r="E148" s="190">
        <v>0.625</v>
      </c>
      <c r="F148" s="188"/>
      <c r="G148" s="213">
        <f>VLOOKUP(A148,Sheet1!A:B,2,FALSE)</f>
        <v>4.78</v>
      </c>
      <c r="H148" s="213">
        <f t="shared" ref="H148" si="54">G148*C148</f>
        <v>57.36</v>
      </c>
      <c r="I148" s="116">
        <f t="shared" ref="I148" si="55">H148</f>
        <v>57.36</v>
      </c>
      <c r="J148" s="132">
        <f t="shared" ref="J148" si="56">G148*$U$3</f>
        <v>4.78</v>
      </c>
      <c r="K148" s="132">
        <f t="shared" ref="K148" si="57">I148*$U$3</f>
        <v>57.36</v>
      </c>
      <c r="L148" s="133">
        <f>VLOOKUP(A148,Sheet1!A:C,3,FALSE)</f>
        <v>1</v>
      </c>
      <c r="M148" s="133">
        <f>VLOOKUP(A148,Sheet1!A:D,4,FALSE)</f>
        <v>1</v>
      </c>
      <c r="N148" s="133">
        <f>VLOOKUP(A148,Sheet1!A:E,5,FALSE)</f>
        <v>50</v>
      </c>
      <c r="O148" s="189">
        <f t="shared" ref="O148" si="58">C148*D148</f>
        <v>3.42</v>
      </c>
      <c r="P148" s="134">
        <f>O148*M148</f>
        <v>3.42</v>
      </c>
      <c r="Q148" s="191" t="s">
        <v>1042</v>
      </c>
    </row>
    <row r="149" spans="1:17" ht="12.75" customHeight="1">
      <c r="A149" s="192" t="s">
        <v>749</v>
      </c>
      <c r="B149" s="192" t="s">
        <v>866</v>
      </c>
      <c r="C149" s="189">
        <v>12</v>
      </c>
      <c r="D149" s="189">
        <v>0.28499999999999998</v>
      </c>
      <c r="E149" s="190">
        <v>0.625</v>
      </c>
      <c r="F149" s="188"/>
      <c r="G149" s="131">
        <f>VLOOKUP(A149,Sheet1!A:B,2,FALSE)</f>
        <v>5.68</v>
      </c>
      <c r="H149" s="131">
        <f t="shared" ref="H149:H161" si="59">G149*C149</f>
        <v>68.16</v>
      </c>
      <c r="I149" s="116">
        <f t="shared" si="42"/>
        <v>68.16</v>
      </c>
      <c r="J149" s="132">
        <f t="shared" ref="J149:J161" si="60">G149*$U$3</f>
        <v>5.68</v>
      </c>
      <c r="K149" s="132">
        <f t="shared" ref="K149:K161" si="61">I149*$U$3</f>
        <v>68.16</v>
      </c>
      <c r="L149" s="133">
        <f>VLOOKUP(A149,Sheet1!A:C,3,FALSE)</f>
        <v>50</v>
      </c>
      <c r="M149" s="133">
        <f>VLOOKUP(A149,Sheet1!A:D,4,FALSE)</f>
        <v>50</v>
      </c>
      <c r="N149" s="133">
        <f>VLOOKUP(A149,Sheet1!A:E,5,FALSE)</f>
        <v>50</v>
      </c>
      <c r="O149" s="189">
        <f t="shared" ref="O149:O174" si="62">C149*D149</f>
        <v>3.42</v>
      </c>
      <c r="P149" s="134">
        <f>O149*M149</f>
        <v>171</v>
      </c>
      <c r="Q149" s="192" t="s">
        <v>877</v>
      </c>
    </row>
    <row r="150" spans="1:17" ht="12.75" customHeight="1">
      <c r="A150" s="92" t="s">
        <v>762</v>
      </c>
      <c r="B150" s="97" t="s">
        <v>890</v>
      </c>
      <c r="C150" s="117">
        <v>20</v>
      </c>
      <c r="D150" s="117">
        <v>0.28499999999999998</v>
      </c>
      <c r="E150" s="190">
        <v>0.625</v>
      </c>
      <c r="F150" s="119"/>
      <c r="G150" s="131">
        <f>VLOOKUP(A150,Sheet1!A:B,2,FALSE)</f>
        <v>5.68</v>
      </c>
      <c r="H150" s="131">
        <f t="shared" si="59"/>
        <v>113.6</v>
      </c>
      <c r="I150" s="116">
        <f t="shared" si="42"/>
        <v>113.6</v>
      </c>
      <c r="J150" s="132">
        <f t="shared" si="60"/>
        <v>5.68</v>
      </c>
      <c r="K150" s="132">
        <f t="shared" si="61"/>
        <v>113.6</v>
      </c>
      <c r="L150" s="133">
        <f>VLOOKUP(A150,Sheet1!A:C,3,FALSE)</f>
        <v>50</v>
      </c>
      <c r="M150" s="133">
        <f>VLOOKUP(A150,Sheet1!A:D,4,FALSE)</f>
        <v>50</v>
      </c>
      <c r="N150" s="133">
        <f>VLOOKUP(A150,Sheet1!A:E,5,FALSE)</f>
        <v>50</v>
      </c>
      <c r="O150" s="189">
        <f t="shared" si="62"/>
        <v>5.6999999999999993</v>
      </c>
      <c r="P150" s="134">
        <f>O150*M150</f>
        <v>284.99999999999994</v>
      </c>
      <c r="Q150" s="92" t="s">
        <v>878</v>
      </c>
    </row>
    <row r="151" spans="1:17" ht="12.75" customHeight="1">
      <c r="A151" s="92" t="s">
        <v>763</v>
      </c>
      <c r="B151" s="97" t="s">
        <v>867</v>
      </c>
      <c r="C151" s="117">
        <v>20</v>
      </c>
      <c r="D151" s="117">
        <v>0.36199999999999999</v>
      </c>
      <c r="E151" s="119">
        <v>0.75</v>
      </c>
      <c r="F151" s="119"/>
      <c r="G151" s="131">
        <f>VLOOKUP(A151,Sheet1!A:B,2,FALSE)</f>
        <v>7.95</v>
      </c>
      <c r="H151" s="131">
        <f t="shared" si="59"/>
        <v>159</v>
      </c>
      <c r="I151" s="116">
        <f t="shared" si="42"/>
        <v>159</v>
      </c>
      <c r="J151" s="132">
        <f t="shared" si="60"/>
        <v>7.95</v>
      </c>
      <c r="K151" s="132">
        <f t="shared" si="61"/>
        <v>159</v>
      </c>
      <c r="L151" s="133">
        <f>VLOOKUP(A151,Sheet1!A:C,3,FALSE)</f>
        <v>50</v>
      </c>
      <c r="M151" s="133">
        <f>VLOOKUP(A151,Sheet1!A:D,4,FALSE)</f>
        <v>50</v>
      </c>
      <c r="N151" s="133">
        <f>VLOOKUP(A151,Sheet1!A:E,5,FALSE)</f>
        <v>50</v>
      </c>
      <c r="O151" s="189">
        <f t="shared" si="62"/>
        <v>7.24</v>
      </c>
      <c r="P151" s="134">
        <f t="shared" ref="P151:P161" si="63">L151*O151</f>
        <v>362</v>
      </c>
      <c r="Q151" s="92" t="s">
        <v>879</v>
      </c>
    </row>
    <row r="152" spans="1:17" ht="12.75" customHeight="1">
      <c r="A152" s="92" t="s">
        <v>750</v>
      </c>
      <c r="B152" s="97" t="s">
        <v>868</v>
      </c>
      <c r="C152" s="117">
        <v>12</v>
      </c>
      <c r="D152" s="117">
        <v>0.45500000000000002</v>
      </c>
      <c r="E152" s="119">
        <v>0.875</v>
      </c>
      <c r="F152" s="119"/>
      <c r="G152" s="131">
        <f>VLOOKUP(A152,Sheet1!A:B,2,FALSE)</f>
        <v>8.8699999999999992</v>
      </c>
      <c r="H152" s="131">
        <f t="shared" si="59"/>
        <v>106.44</v>
      </c>
      <c r="I152" s="116">
        <f t="shared" si="42"/>
        <v>106.44</v>
      </c>
      <c r="J152" s="132">
        <f t="shared" si="60"/>
        <v>8.8699999999999992</v>
      </c>
      <c r="K152" s="132">
        <f t="shared" si="61"/>
        <v>106.44</v>
      </c>
      <c r="L152" s="133">
        <f>VLOOKUP(A152,Sheet1!A:C,3,FALSE)</f>
        <v>25</v>
      </c>
      <c r="M152" s="133">
        <f>VLOOKUP(A152,Sheet1!A:D,4,FALSE)</f>
        <v>25</v>
      </c>
      <c r="N152" s="133">
        <f>VLOOKUP(A152,Sheet1!A:E,5,FALSE)</f>
        <v>25</v>
      </c>
      <c r="O152" s="189">
        <f t="shared" si="62"/>
        <v>5.46</v>
      </c>
      <c r="P152" s="134">
        <f t="shared" si="63"/>
        <v>136.5</v>
      </c>
      <c r="Q152" s="92" t="s">
        <v>880</v>
      </c>
    </row>
    <row r="153" spans="1:17" ht="12.75" customHeight="1">
      <c r="A153" s="92" t="s">
        <v>764</v>
      </c>
      <c r="B153" s="97" t="s">
        <v>869</v>
      </c>
      <c r="C153" s="117">
        <v>20</v>
      </c>
      <c r="D153" s="117">
        <v>0.45500000000000002</v>
      </c>
      <c r="E153" s="119">
        <v>0.875</v>
      </c>
      <c r="F153" s="119"/>
      <c r="G153" s="131">
        <f>VLOOKUP(A153,Sheet1!A:B,2,FALSE)</f>
        <v>8.8699999999999992</v>
      </c>
      <c r="H153" s="131">
        <f t="shared" si="59"/>
        <v>177.39999999999998</v>
      </c>
      <c r="I153" s="116">
        <f t="shared" si="42"/>
        <v>177.39999999999998</v>
      </c>
      <c r="J153" s="132">
        <f t="shared" si="60"/>
        <v>8.8699999999999992</v>
      </c>
      <c r="K153" s="132">
        <f t="shared" si="61"/>
        <v>177.39999999999998</v>
      </c>
      <c r="L153" s="133">
        <f>VLOOKUP(A153,Sheet1!A:C,3,FALSE)</f>
        <v>25</v>
      </c>
      <c r="M153" s="133">
        <f>VLOOKUP(A153,Sheet1!A:D,4,FALSE)</f>
        <v>25</v>
      </c>
      <c r="N153" s="133">
        <f>VLOOKUP(A153,Sheet1!A:E,5,FALSE)</f>
        <v>25</v>
      </c>
      <c r="O153" s="189">
        <f t="shared" si="62"/>
        <v>9.1</v>
      </c>
      <c r="P153" s="134">
        <f t="shared" si="63"/>
        <v>227.5</v>
      </c>
      <c r="Q153" s="92" t="s">
        <v>881</v>
      </c>
    </row>
    <row r="154" spans="1:17" ht="12.75" customHeight="1">
      <c r="A154" s="92" t="s">
        <v>751</v>
      </c>
      <c r="B154" s="97" t="s">
        <v>870</v>
      </c>
      <c r="C154" s="117">
        <v>12</v>
      </c>
      <c r="D154" s="117">
        <v>0.65500000000000003</v>
      </c>
      <c r="E154" s="119">
        <v>1.125</v>
      </c>
      <c r="F154" s="119"/>
      <c r="G154" s="131">
        <f>VLOOKUP(A154,Sheet1!A:B,2,FALSE)</f>
        <v>12.89</v>
      </c>
      <c r="H154" s="131">
        <f t="shared" si="59"/>
        <v>154.68</v>
      </c>
      <c r="I154" s="116">
        <f t="shared" si="42"/>
        <v>154.68</v>
      </c>
      <c r="J154" s="132">
        <f t="shared" si="60"/>
        <v>12.89</v>
      </c>
      <c r="K154" s="132">
        <f t="shared" si="61"/>
        <v>154.68</v>
      </c>
      <c r="L154" s="133">
        <f>VLOOKUP(A154,Sheet1!A:C,3,FALSE)</f>
        <v>20</v>
      </c>
      <c r="M154" s="133">
        <f>VLOOKUP(A154,Sheet1!A:D,4,FALSE)</f>
        <v>20</v>
      </c>
      <c r="N154" s="133">
        <f>VLOOKUP(A154,Sheet1!A:E,5,FALSE)</f>
        <v>20</v>
      </c>
      <c r="O154" s="189">
        <f t="shared" si="62"/>
        <v>7.86</v>
      </c>
      <c r="P154" s="134">
        <f t="shared" si="63"/>
        <v>157.20000000000002</v>
      </c>
      <c r="Q154" s="92" t="s">
        <v>882</v>
      </c>
    </row>
    <row r="155" spans="1:17" ht="12.75" customHeight="1">
      <c r="A155" s="92" t="s">
        <v>765</v>
      </c>
      <c r="B155" s="97" t="s">
        <v>871</v>
      </c>
      <c r="C155" s="117">
        <v>20</v>
      </c>
      <c r="D155" s="117">
        <v>0.65500000000000003</v>
      </c>
      <c r="E155" s="119">
        <v>1.125</v>
      </c>
      <c r="F155" s="119"/>
      <c r="G155" s="131">
        <f>VLOOKUP(A155,Sheet1!A:B,2,FALSE)</f>
        <v>12.89</v>
      </c>
      <c r="H155" s="131">
        <f t="shared" si="59"/>
        <v>257.8</v>
      </c>
      <c r="I155" s="116">
        <f t="shared" si="42"/>
        <v>257.8</v>
      </c>
      <c r="J155" s="132">
        <f t="shared" si="60"/>
        <v>12.89</v>
      </c>
      <c r="K155" s="132">
        <f t="shared" si="61"/>
        <v>257.8</v>
      </c>
      <c r="L155" s="133">
        <f>VLOOKUP(A155,Sheet1!A:C,3,FALSE)</f>
        <v>20</v>
      </c>
      <c r="M155" s="133">
        <f>VLOOKUP(A155,Sheet1!A:D,4,FALSE)</f>
        <v>20</v>
      </c>
      <c r="N155" s="133">
        <f>VLOOKUP(A155,Sheet1!A:E,5,FALSE)</f>
        <v>20</v>
      </c>
      <c r="O155" s="189">
        <f t="shared" si="62"/>
        <v>13.100000000000001</v>
      </c>
      <c r="P155" s="134">
        <f t="shared" si="63"/>
        <v>262</v>
      </c>
      <c r="Q155" s="92" t="s">
        <v>883</v>
      </c>
    </row>
    <row r="156" spans="1:17" ht="12.75" customHeight="1">
      <c r="A156" s="92" t="s">
        <v>752</v>
      </c>
      <c r="B156" s="97" t="s">
        <v>872</v>
      </c>
      <c r="C156" s="117">
        <v>12</v>
      </c>
      <c r="D156" s="117">
        <v>0.88400000000000001</v>
      </c>
      <c r="E156" s="119">
        <v>1.375</v>
      </c>
      <c r="F156" s="119"/>
      <c r="G156" s="131">
        <f>VLOOKUP(A156,Sheet1!A:B,2,FALSE)</f>
        <v>17.559999999999999</v>
      </c>
      <c r="H156" s="131">
        <f t="shared" si="59"/>
        <v>210.71999999999997</v>
      </c>
      <c r="I156" s="116">
        <f t="shared" si="42"/>
        <v>210.71999999999997</v>
      </c>
      <c r="J156" s="132">
        <f t="shared" si="60"/>
        <v>17.559999999999999</v>
      </c>
      <c r="K156" s="132">
        <f t="shared" si="61"/>
        <v>210.71999999999997</v>
      </c>
      <c r="L156" s="133">
        <f>VLOOKUP(A156,Sheet1!A:C,3,FALSE)</f>
        <v>15</v>
      </c>
      <c r="M156" s="133">
        <f>VLOOKUP(A156,Sheet1!A:D,4,FALSE)</f>
        <v>15</v>
      </c>
      <c r="N156" s="133">
        <f>VLOOKUP(A156,Sheet1!A:E,5,FALSE)</f>
        <v>15</v>
      </c>
      <c r="O156" s="189">
        <f t="shared" si="62"/>
        <v>10.608000000000001</v>
      </c>
      <c r="P156" s="134">
        <f t="shared" si="63"/>
        <v>159.12</v>
      </c>
      <c r="Q156" s="92" t="s">
        <v>884</v>
      </c>
    </row>
    <row r="157" spans="1:17" ht="12.75" customHeight="1">
      <c r="A157" s="92" t="s">
        <v>766</v>
      </c>
      <c r="B157" s="97" t="s">
        <v>873</v>
      </c>
      <c r="C157" s="117">
        <v>20</v>
      </c>
      <c r="D157" s="117">
        <v>0.88400000000000001</v>
      </c>
      <c r="E157" s="119">
        <v>1.375</v>
      </c>
      <c r="F157" s="119"/>
      <c r="G157" s="131">
        <f>VLOOKUP(A157,Sheet1!A:B,2,FALSE)</f>
        <v>17.559999999999999</v>
      </c>
      <c r="H157" s="131">
        <f t="shared" si="59"/>
        <v>351.2</v>
      </c>
      <c r="I157" s="116">
        <f t="shared" si="42"/>
        <v>351.2</v>
      </c>
      <c r="J157" s="132">
        <f t="shared" si="60"/>
        <v>17.559999999999999</v>
      </c>
      <c r="K157" s="132">
        <f t="shared" si="61"/>
        <v>351.2</v>
      </c>
      <c r="L157" s="133">
        <f>VLOOKUP(A157,Sheet1!A:C,3,FALSE)</f>
        <v>15</v>
      </c>
      <c r="M157" s="133">
        <f>VLOOKUP(A157,Sheet1!A:D,4,FALSE)</f>
        <v>15</v>
      </c>
      <c r="N157" s="133">
        <f>VLOOKUP(A157,Sheet1!A:E,5,FALSE)</f>
        <v>15</v>
      </c>
      <c r="O157" s="189">
        <f t="shared" si="62"/>
        <v>17.68</v>
      </c>
      <c r="P157" s="134">
        <f t="shared" si="63"/>
        <v>265.2</v>
      </c>
      <c r="Q157" s="92" t="s">
        <v>885</v>
      </c>
    </row>
    <row r="158" spans="1:17" ht="12.75" customHeight="1">
      <c r="A158" s="92" t="s">
        <v>753</v>
      </c>
      <c r="B158" s="97" t="s">
        <v>874</v>
      </c>
      <c r="C158" s="117">
        <v>12</v>
      </c>
      <c r="D158" s="117">
        <v>1.1399999999999999</v>
      </c>
      <c r="E158" s="119">
        <v>1.625</v>
      </c>
      <c r="F158" s="119"/>
      <c r="G158" s="131">
        <f>VLOOKUP(A158,Sheet1!A:B,2,FALSE)</f>
        <v>23.56</v>
      </c>
      <c r="H158" s="131">
        <f t="shared" si="59"/>
        <v>282.71999999999997</v>
      </c>
      <c r="I158" s="116">
        <f t="shared" si="42"/>
        <v>282.71999999999997</v>
      </c>
      <c r="J158" s="132">
        <f t="shared" si="60"/>
        <v>23.56</v>
      </c>
      <c r="K158" s="132">
        <f t="shared" si="61"/>
        <v>282.71999999999997</v>
      </c>
      <c r="L158" s="133">
        <f>VLOOKUP(A158,Sheet1!A:C,3,FALSE)</f>
        <v>8</v>
      </c>
      <c r="M158" s="133">
        <f>VLOOKUP(A158,Sheet1!A:D,4,FALSE)</f>
        <v>8</v>
      </c>
      <c r="N158" s="133">
        <f>VLOOKUP(A158,Sheet1!A:E,5,FALSE)</f>
        <v>8</v>
      </c>
      <c r="O158" s="189">
        <f t="shared" si="62"/>
        <v>13.68</v>
      </c>
      <c r="P158" s="134">
        <f t="shared" si="63"/>
        <v>109.44</v>
      </c>
      <c r="Q158" s="92" t="s">
        <v>886</v>
      </c>
    </row>
    <row r="159" spans="1:17" ht="12.75" customHeight="1">
      <c r="A159" s="92" t="s">
        <v>767</v>
      </c>
      <c r="B159" s="97" t="s">
        <v>875</v>
      </c>
      <c r="C159" s="117">
        <v>20</v>
      </c>
      <c r="D159" s="117">
        <v>1.1399999999999999</v>
      </c>
      <c r="E159" s="119">
        <v>1.625</v>
      </c>
      <c r="F159" s="119"/>
      <c r="G159" s="131">
        <f>VLOOKUP(A159,Sheet1!A:B,2,FALSE)</f>
        <v>23.56</v>
      </c>
      <c r="H159" s="131">
        <f t="shared" si="59"/>
        <v>471.2</v>
      </c>
      <c r="I159" s="116">
        <f t="shared" si="42"/>
        <v>471.2</v>
      </c>
      <c r="J159" s="132">
        <f t="shared" si="60"/>
        <v>23.56</v>
      </c>
      <c r="K159" s="132">
        <f t="shared" si="61"/>
        <v>471.2</v>
      </c>
      <c r="L159" s="133">
        <f>VLOOKUP(A159,Sheet1!A:C,3,FALSE)</f>
        <v>8</v>
      </c>
      <c r="M159" s="133">
        <f>VLOOKUP(A159,Sheet1!A:D,4,FALSE)</f>
        <v>8</v>
      </c>
      <c r="N159" s="133">
        <f>VLOOKUP(A159,Sheet1!A:E,5,FALSE)</f>
        <v>8</v>
      </c>
      <c r="O159" s="189">
        <f t="shared" si="62"/>
        <v>22.799999999999997</v>
      </c>
      <c r="P159" s="134">
        <f t="shared" si="63"/>
        <v>182.39999999999998</v>
      </c>
      <c r="Q159" s="92" t="s">
        <v>887</v>
      </c>
    </row>
    <row r="160" spans="1:17" ht="12.75" customHeight="1">
      <c r="A160" s="92" t="s">
        <v>754</v>
      </c>
      <c r="B160" s="97" t="s">
        <v>892</v>
      </c>
      <c r="C160" s="117">
        <v>12</v>
      </c>
      <c r="D160" s="117">
        <v>1.75</v>
      </c>
      <c r="E160" s="119">
        <v>2.125</v>
      </c>
      <c r="F160" s="119"/>
      <c r="G160" s="131">
        <f>VLOOKUP(A160,Sheet1!A:B,2,FALSE)</f>
        <v>38.630000000000003</v>
      </c>
      <c r="H160" s="131">
        <f t="shared" si="59"/>
        <v>463.56000000000006</v>
      </c>
      <c r="I160" s="116">
        <f t="shared" si="42"/>
        <v>463.56000000000006</v>
      </c>
      <c r="J160" s="132">
        <f t="shared" si="60"/>
        <v>38.630000000000003</v>
      </c>
      <c r="K160" s="132">
        <f t="shared" si="61"/>
        <v>463.56000000000006</v>
      </c>
      <c r="L160" s="133">
        <f>VLOOKUP(A160,Sheet1!A:C,3,FALSE)</f>
        <v>8</v>
      </c>
      <c r="M160" s="133">
        <f>VLOOKUP(A160,Sheet1!A:D,4,FALSE)</f>
        <v>8</v>
      </c>
      <c r="N160" s="133">
        <f>VLOOKUP(A160,Sheet1!A:E,5,FALSE)</f>
        <v>8</v>
      </c>
      <c r="O160" s="189">
        <f t="shared" si="62"/>
        <v>21</v>
      </c>
      <c r="P160" s="134">
        <f t="shared" si="63"/>
        <v>168</v>
      </c>
      <c r="Q160" s="92" t="s">
        <v>888</v>
      </c>
    </row>
    <row r="161" spans="1:17" ht="12.75" customHeight="1" thickBot="1">
      <c r="A161" s="92" t="s">
        <v>876</v>
      </c>
      <c r="B161" s="97" t="s">
        <v>891</v>
      </c>
      <c r="C161" s="117">
        <v>20</v>
      </c>
      <c r="D161" s="117">
        <v>1.75</v>
      </c>
      <c r="E161" s="119">
        <v>2.125</v>
      </c>
      <c r="F161" s="119"/>
      <c r="G161" s="131">
        <f>VLOOKUP(A161,Sheet1!A:B,2,FALSE)</f>
        <v>38.630000000000003</v>
      </c>
      <c r="H161" s="131">
        <f t="shared" si="59"/>
        <v>772.6</v>
      </c>
      <c r="I161" s="116">
        <f t="shared" si="42"/>
        <v>772.6</v>
      </c>
      <c r="J161" s="132">
        <f t="shared" si="60"/>
        <v>38.630000000000003</v>
      </c>
      <c r="K161" s="132">
        <f t="shared" si="61"/>
        <v>772.6</v>
      </c>
      <c r="L161" s="133">
        <f>VLOOKUP(A161,Sheet1!A:C,3,FALSE)</f>
        <v>8</v>
      </c>
      <c r="M161" s="133">
        <f>VLOOKUP(A161,Sheet1!A:D,4,FALSE)</f>
        <v>8</v>
      </c>
      <c r="N161" s="133">
        <f>VLOOKUP(A161,Sheet1!A:E,5,FALSE)</f>
        <v>8</v>
      </c>
      <c r="O161" s="189">
        <f t="shared" si="62"/>
        <v>35</v>
      </c>
      <c r="P161" s="134">
        <f t="shared" si="63"/>
        <v>280</v>
      </c>
      <c r="Q161" s="92" t="s">
        <v>889</v>
      </c>
    </row>
    <row r="162" spans="1:17" ht="12.75" customHeight="1" thickBot="1">
      <c r="A162" s="230" t="s">
        <v>839</v>
      </c>
      <c r="B162" s="231"/>
      <c r="C162" s="231"/>
      <c r="D162" s="231"/>
      <c r="E162" s="231"/>
      <c r="F162" s="231"/>
      <c r="G162" s="231"/>
      <c r="H162" s="231"/>
      <c r="I162" s="231"/>
      <c r="J162" s="231"/>
      <c r="K162" s="231"/>
      <c r="L162" s="231"/>
      <c r="M162" s="231"/>
      <c r="N162" s="231"/>
      <c r="O162" s="231"/>
      <c r="P162" s="231"/>
      <c r="Q162" s="232"/>
    </row>
    <row r="163" spans="1:17" ht="12.75" customHeight="1">
      <c r="A163" s="146" t="s">
        <v>291</v>
      </c>
      <c r="B163" s="147" t="s">
        <v>292</v>
      </c>
      <c r="C163" s="152">
        <v>60</v>
      </c>
      <c r="D163" s="152">
        <v>0.126</v>
      </c>
      <c r="E163" s="148">
        <v>0.375</v>
      </c>
      <c r="F163" s="148"/>
      <c r="G163" s="149">
        <f>VLOOKUP(A163,Sheet1!A:B,2,FALSE)</f>
        <v>3</v>
      </c>
      <c r="H163" s="131">
        <f t="shared" ref="H163:H174" si="64">G163*C163</f>
        <v>180</v>
      </c>
      <c r="I163" s="150">
        <f>H163</f>
        <v>180</v>
      </c>
      <c r="J163" s="151">
        <f t="shared" ref="J163:J174" si="65">G163*$U$3</f>
        <v>3</v>
      </c>
      <c r="K163" s="151">
        <f t="shared" ref="K163:K174" si="66">I163*$U$3</f>
        <v>180</v>
      </c>
      <c r="L163" s="133">
        <f>VLOOKUP(A163,Sheet1!A:C,3,FALSE)</f>
        <v>5</v>
      </c>
      <c r="M163" s="133">
        <f>VLOOKUP(A163,Sheet1!A:D,4,FALSE)</f>
        <v>5</v>
      </c>
      <c r="N163" s="133">
        <f>VLOOKUP(A163,Sheet1!A:E,5,FALSE)</f>
        <v>100</v>
      </c>
      <c r="O163" s="189">
        <f t="shared" si="62"/>
        <v>7.5600000000000005</v>
      </c>
      <c r="P163" s="134">
        <f t="shared" ref="P163:P229" si="67">L163*O163</f>
        <v>37.800000000000004</v>
      </c>
      <c r="Q163" s="154" t="s">
        <v>293</v>
      </c>
    </row>
    <row r="164" spans="1:17" ht="12.75" customHeight="1">
      <c r="A164" s="92" t="s">
        <v>294</v>
      </c>
      <c r="B164" s="97" t="s">
        <v>295</v>
      </c>
      <c r="C164" s="117">
        <v>60</v>
      </c>
      <c r="D164" s="117">
        <v>0.19800000000000001</v>
      </c>
      <c r="E164" s="119">
        <v>0.5</v>
      </c>
      <c r="F164" s="119"/>
      <c r="G164" s="131">
        <f>VLOOKUP(A164,Sheet1!A:B,2,FALSE)</f>
        <v>4.43</v>
      </c>
      <c r="H164" s="131">
        <f t="shared" si="64"/>
        <v>265.79999999999995</v>
      </c>
      <c r="I164" s="116">
        <f t="shared" ref="I164:I174" si="68">H164</f>
        <v>265.79999999999995</v>
      </c>
      <c r="J164" s="132">
        <f t="shared" si="65"/>
        <v>4.43</v>
      </c>
      <c r="K164" s="132">
        <f t="shared" si="66"/>
        <v>265.79999999999995</v>
      </c>
      <c r="L164" s="133">
        <f>VLOOKUP(A164,Sheet1!A:C,3,FALSE)</f>
        <v>5</v>
      </c>
      <c r="M164" s="133">
        <f>VLOOKUP(A164,Sheet1!A:D,4,FALSE)</f>
        <v>5</v>
      </c>
      <c r="N164" s="133">
        <f>VLOOKUP(A164,Sheet1!A:E,5,FALSE)</f>
        <v>100</v>
      </c>
      <c r="O164" s="189">
        <f t="shared" si="62"/>
        <v>11.88</v>
      </c>
      <c r="P164" s="134">
        <f t="shared" si="67"/>
        <v>59.400000000000006</v>
      </c>
      <c r="Q164" s="95" t="s">
        <v>296</v>
      </c>
    </row>
    <row r="165" spans="1:17" ht="12.75" customHeight="1">
      <c r="A165" s="92" t="s">
        <v>300</v>
      </c>
      <c r="B165" s="97" t="s">
        <v>301</v>
      </c>
      <c r="C165" s="117">
        <v>30</v>
      </c>
      <c r="D165" s="117">
        <v>0.28499999999999998</v>
      </c>
      <c r="E165" s="119">
        <v>0.625</v>
      </c>
      <c r="F165" s="119"/>
      <c r="G165" s="131">
        <f>VLOOKUP(A165,Sheet1!A:B,2,FALSE)</f>
        <v>5.62</v>
      </c>
      <c r="H165" s="131">
        <f t="shared" si="64"/>
        <v>168.6</v>
      </c>
      <c r="I165" s="116">
        <f>H165</f>
        <v>168.6</v>
      </c>
      <c r="J165" s="132">
        <f>G165*$U$3</f>
        <v>5.62</v>
      </c>
      <c r="K165" s="132">
        <f>I165*$U$3</f>
        <v>168.6</v>
      </c>
      <c r="L165" s="133">
        <f>VLOOKUP(A165,Sheet1!A:C,3,FALSE)</f>
        <v>10</v>
      </c>
      <c r="M165" s="133">
        <f>VLOOKUP(A165,Sheet1!A:D,4,FALSE)</f>
        <v>10</v>
      </c>
      <c r="N165" s="133">
        <f>VLOOKUP(A165,Sheet1!A:E,5,FALSE)</f>
        <v>200</v>
      </c>
      <c r="O165" s="189">
        <f t="shared" si="62"/>
        <v>8.5499999999999989</v>
      </c>
      <c r="P165" s="134">
        <f t="shared" si="67"/>
        <v>85.499999999999986</v>
      </c>
      <c r="Q165" s="95" t="s">
        <v>302</v>
      </c>
    </row>
    <row r="166" spans="1:17" ht="12.75" customHeight="1">
      <c r="A166" s="92" t="s">
        <v>297</v>
      </c>
      <c r="B166" s="97" t="s">
        <v>298</v>
      </c>
      <c r="C166" s="117">
        <v>60</v>
      </c>
      <c r="D166" s="117">
        <v>0.28499999999999998</v>
      </c>
      <c r="E166" s="119">
        <v>0.625</v>
      </c>
      <c r="F166" s="119"/>
      <c r="G166" s="131">
        <f>VLOOKUP(A166,Sheet1!A:B,2,FALSE)</f>
        <v>5.62</v>
      </c>
      <c r="H166" s="131">
        <f t="shared" si="64"/>
        <v>337.2</v>
      </c>
      <c r="I166" s="116">
        <f t="shared" si="68"/>
        <v>337.2</v>
      </c>
      <c r="J166" s="132">
        <f t="shared" si="65"/>
        <v>5.62</v>
      </c>
      <c r="K166" s="132">
        <f t="shared" si="66"/>
        <v>337.2</v>
      </c>
      <c r="L166" s="133">
        <f>VLOOKUP(A166,Sheet1!A:C,3,FALSE)</f>
        <v>5</v>
      </c>
      <c r="M166" s="133">
        <f>VLOOKUP(A166,Sheet1!A:D,4,FALSE)</f>
        <v>5</v>
      </c>
      <c r="N166" s="133">
        <f>VLOOKUP(A166,Sheet1!A:E,5,FALSE)</f>
        <v>100</v>
      </c>
      <c r="O166" s="189">
        <f t="shared" si="62"/>
        <v>17.099999999999998</v>
      </c>
      <c r="P166" s="134">
        <f t="shared" si="67"/>
        <v>85.499999999999986</v>
      </c>
      <c r="Q166" s="95" t="s">
        <v>299</v>
      </c>
    </row>
    <row r="167" spans="1:17" ht="12.75" customHeight="1">
      <c r="A167" s="92" t="s">
        <v>774</v>
      </c>
      <c r="B167" s="97" t="s">
        <v>901</v>
      </c>
      <c r="C167" s="117">
        <v>60</v>
      </c>
      <c r="D167" s="117">
        <v>0.36199999999999999</v>
      </c>
      <c r="E167" s="119">
        <v>0.75</v>
      </c>
      <c r="F167" s="119"/>
      <c r="G167" s="131">
        <f>VLOOKUP(A167,Sheet1!A:B,2,FALSE)</f>
        <v>7.77</v>
      </c>
      <c r="H167" s="131">
        <f t="shared" si="64"/>
        <v>466.2</v>
      </c>
      <c r="I167" s="116">
        <f t="shared" ref="I167:I168" si="69">H167</f>
        <v>466.2</v>
      </c>
      <c r="J167" s="132">
        <f t="shared" ref="J167:J168" si="70">G167*$U$3</f>
        <v>7.77</v>
      </c>
      <c r="K167" s="132">
        <f t="shared" ref="K167:K168" si="71">I167*$U$3</f>
        <v>466.2</v>
      </c>
      <c r="L167" s="133">
        <f>VLOOKUP(A167,Sheet1!A:C,3,FALSE)</f>
        <v>3</v>
      </c>
      <c r="M167" s="133">
        <f>VLOOKUP(A167,Sheet1!A:D,4,FALSE)</f>
        <v>3</v>
      </c>
      <c r="N167" s="133">
        <f>VLOOKUP(A167,Sheet1!A:E,5,FALSE)</f>
        <v>36</v>
      </c>
      <c r="O167" s="189">
        <f t="shared" si="62"/>
        <v>21.72</v>
      </c>
      <c r="P167" s="134">
        <f t="shared" si="67"/>
        <v>65.16</v>
      </c>
      <c r="Q167" s="167" t="s">
        <v>905</v>
      </c>
    </row>
    <row r="168" spans="1:17" ht="12.75" customHeight="1">
      <c r="A168" s="92" t="s">
        <v>900</v>
      </c>
      <c r="B168" s="97" t="s">
        <v>902</v>
      </c>
      <c r="C168" s="117">
        <v>100</v>
      </c>
      <c r="D168" s="117">
        <v>0.36199999999999999</v>
      </c>
      <c r="E168" s="119">
        <v>0.75</v>
      </c>
      <c r="F168" s="119"/>
      <c r="G168" s="131">
        <f>VLOOKUP(A168,Sheet1!A:B,2,FALSE)</f>
        <v>7.77</v>
      </c>
      <c r="H168" s="131">
        <f t="shared" si="64"/>
        <v>777</v>
      </c>
      <c r="I168" s="116">
        <f t="shared" si="69"/>
        <v>777</v>
      </c>
      <c r="J168" s="132">
        <f t="shared" si="70"/>
        <v>7.77</v>
      </c>
      <c r="K168" s="132">
        <f t="shared" si="71"/>
        <v>777</v>
      </c>
      <c r="L168" s="133">
        <f>VLOOKUP(A168,Sheet1!A:C,3,FALSE)</f>
        <v>1</v>
      </c>
      <c r="M168" s="133">
        <f>VLOOKUP(A168,Sheet1!A:D,4,FALSE)</f>
        <v>2</v>
      </c>
      <c r="N168" s="133">
        <f>VLOOKUP(A168,Sheet1!A:E,5,FALSE)</f>
        <v>24</v>
      </c>
      <c r="O168" s="189">
        <f t="shared" si="62"/>
        <v>36.199999999999996</v>
      </c>
      <c r="P168" s="134">
        <f t="shared" si="67"/>
        <v>36.199999999999996</v>
      </c>
      <c r="Q168" s="167" t="s">
        <v>906</v>
      </c>
    </row>
    <row r="169" spans="1:17" ht="12.75" customHeight="1">
      <c r="A169" s="92" t="s">
        <v>306</v>
      </c>
      <c r="B169" s="97" t="s">
        <v>307</v>
      </c>
      <c r="C169" s="117">
        <v>30</v>
      </c>
      <c r="D169" s="117">
        <v>0.45500000000000002</v>
      </c>
      <c r="E169" s="119">
        <v>0.875</v>
      </c>
      <c r="F169" s="119"/>
      <c r="G169" s="131">
        <f>VLOOKUP(A169,Sheet1!A:B,2,FALSE)</f>
        <v>8.7100000000000009</v>
      </c>
      <c r="H169" s="131">
        <f t="shared" si="64"/>
        <v>261.3</v>
      </c>
      <c r="I169" s="116">
        <f>H169</f>
        <v>261.3</v>
      </c>
      <c r="J169" s="132">
        <f>G169*$U$3</f>
        <v>8.7100000000000009</v>
      </c>
      <c r="K169" s="132">
        <f>I169*$U$3</f>
        <v>261.3</v>
      </c>
      <c r="L169" s="133">
        <f>VLOOKUP(A169,Sheet1!A:C,3,FALSE)</f>
        <v>6</v>
      </c>
      <c r="M169" s="133">
        <f>VLOOKUP(A169,Sheet1!A:D,4,FALSE)</f>
        <v>6</v>
      </c>
      <c r="N169" s="133">
        <f>VLOOKUP(A169,Sheet1!A:E,5,FALSE)</f>
        <v>72</v>
      </c>
      <c r="O169" s="189">
        <f t="shared" si="62"/>
        <v>13.65</v>
      </c>
      <c r="P169" s="134">
        <f t="shared" si="67"/>
        <v>81.900000000000006</v>
      </c>
      <c r="Q169" s="95" t="s">
        <v>308</v>
      </c>
    </row>
    <row r="170" spans="1:17" ht="12.75" customHeight="1">
      <c r="A170" s="92" t="s">
        <v>303</v>
      </c>
      <c r="B170" s="97" t="s">
        <v>304</v>
      </c>
      <c r="C170" s="117">
        <v>60</v>
      </c>
      <c r="D170" s="117">
        <v>0.45500000000000002</v>
      </c>
      <c r="E170" s="119">
        <v>0.875</v>
      </c>
      <c r="F170" s="119"/>
      <c r="G170" s="131">
        <f>VLOOKUP(A170,Sheet1!A:B,2,FALSE)</f>
        <v>8.7100000000000009</v>
      </c>
      <c r="H170" s="131">
        <f t="shared" si="64"/>
        <v>522.6</v>
      </c>
      <c r="I170" s="116">
        <f t="shared" si="68"/>
        <v>522.6</v>
      </c>
      <c r="J170" s="132">
        <f t="shared" si="65"/>
        <v>8.7100000000000009</v>
      </c>
      <c r="K170" s="132">
        <f t="shared" si="66"/>
        <v>522.6</v>
      </c>
      <c r="L170" s="133">
        <f>VLOOKUP(A170,Sheet1!A:C,3,FALSE)</f>
        <v>3</v>
      </c>
      <c r="M170" s="133">
        <f>VLOOKUP(A170,Sheet1!A:D,4,FALSE)</f>
        <v>3</v>
      </c>
      <c r="N170" s="133">
        <f>VLOOKUP(A170,Sheet1!A:E,5,FALSE)</f>
        <v>36</v>
      </c>
      <c r="O170" s="189">
        <f t="shared" si="62"/>
        <v>27.3</v>
      </c>
      <c r="P170" s="134">
        <f t="shared" si="67"/>
        <v>81.900000000000006</v>
      </c>
      <c r="Q170" s="95" t="s">
        <v>305</v>
      </c>
    </row>
    <row r="171" spans="1:17" ht="12.75" customHeight="1">
      <c r="A171" s="92" t="s">
        <v>903</v>
      </c>
      <c r="B171" s="97" t="s">
        <v>904</v>
      </c>
      <c r="C171" s="117">
        <v>100</v>
      </c>
      <c r="D171" s="117">
        <v>0.45500000000000002</v>
      </c>
      <c r="E171" s="119">
        <v>0.875</v>
      </c>
      <c r="F171" s="119"/>
      <c r="G171" s="131">
        <f>VLOOKUP(A171,Sheet1!A:B,2,FALSE)</f>
        <v>8.7100000000000009</v>
      </c>
      <c r="H171" s="131">
        <f t="shared" si="64"/>
        <v>871.00000000000011</v>
      </c>
      <c r="I171" s="116">
        <f t="shared" ref="I171" si="72">H171</f>
        <v>871.00000000000011</v>
      </c>
      <c r="J171" s="132">
        <f t="shared" ref="J171" si="73">G171*$U$3</f>
        <v>8.7100000000000009</v>
      </c>
      <c r="K171" s="132">
        <f t="shared" ref="K171" si="74">I171*$U$3</f>
        <v>871.00000000000011</v>
      </c>
      <c r="L171" s="133">
        <f>VLOOKUP(A171,Sheet1!A:C,3,FALSE)</f>
        <v>1</v>
      </c>
      <c r="M171" s="133">
        <f>VLOOKUP(A171,Sheet1!A:D,4,FALSE)</f>
        <v>2</v>
      </c>
      <c r="N171" s="133">
        <f>VLOOKUP(A171,Sheet1!A:E,5,FALSE)</f>
        <v>24</v>
      </c>
      <c r="O171" s="189">
        <f t="shared" si="62"/>
        <v>45.5</v>
      </c>
      <c r="P171" s="134">
        <f t="shared" si="67"/>
        <v>45.5</v>
      </c>
      <c r="Q171" s="167" t="s">
        <v>907</v>
      </c>
    </row>
    <row r="172" spans="1:17" ht="12.75" customHeight="1">
      <c r="A172" s="92" t="s">
        <v>309</v>
      </c>
      <c r="B172" s="97" t="s">
        <v>310</v>
      </c>
      <c r="C172" s="117">
        <v>60</v>
      </c>
      <c r="D172" s="117">
        <v>0.65500000000000003</v>
      </c>
      <c r="E172" s="119">
        <v>1.125</v>
      </c>
      <c r="F172" s="119"/>
      <c r="G172" s="131">
        <f>VLOOKUP(A172,Sheet1!A:B,2,FALSE)</f>
        <v>12.66</v>
      </c>
      <c r="H172" s="131">
        <f t="shared" si="64"/>
        <v>759.6</v>
      </c>
      <c r="I172" s="116">
        <f t="shared" si="68"/>
        <v>759.6</v>
      </c>
      <c r="J172" s="132">
        <f t="shared" si="65"/>
        <v>12.66</v>
      </c>
      <c r="K172" s="132">
        <f t="shared" si="66"/>
        <v>759.6</v>
      </c>
      <c r="L172" s="133">
        <f>VLOOKUP(A172,Sheet1!A:C,3,FALSE)</f>
        <v>2</v>
      </c>
      <c r="M172" s="133">
        <f>VLOOKUP(A172,Sheet1!A:D,4,FALSE)</f>
        <v>2</v>
      </c>
      <c r="N172" s="133">
        <f>VLOOKUP(A172,Sheet1!A:E,5,FALSE)</f>
        <v>24</v>
      </c>
      <c r="O172" s="189">
        <f t="shared" si="62"/>
        <v>39.300000000000004</v>
      </c>
      <c r="P172" s="134">
        <f t="shared" si="67"/>
        <v>78.600000000000009</v>
      </c>
      <c r="Q172" s="92" t="s">
        <v>311</v>
      </c>
    </row>
    <row r="173" spans="1:17" ht="12.75" customHeight="1">
      <c r="A173" s="92" t="s">
        <v>312</v>
      </c>
      <c r="B173" s="97" t="s">
        <v>313</v>
      </c>
      <c r="C173" s="117">
        <v>60</v>
      </c>
      <c r="D173" s="117">
        <v>0.88400000000000001</v>
      </c>
      <c r="E173" s="119">
        <v>1.375</v>
      </c>
      <c r="F173" s="119"/>
      <c r="G173" s="131">
        <f>VLOOKUP(A173,Sheet1!A:B,2,FALSE)</f>
        <v>17.25</v>
      </c>
      <c r="H173" s="131">
        <f t="shared" si="64"/>
        <v>1035</v>
      </c>
      <c r="I173" s="116">
        <f t="shared" si="68"/>
        <v>1035</v>
      </c>
      <c r="J173" s="132">
        <f t="shared" si="65"/>
        <v>17.25</v>
      </c>
      <c r="K173" s="132">
        <f t="shared" si="66"/>
        <v>1035</v>
      </c>
      <c r="L173" s="133">
        <f>VLOOKUP(A173,Sheet1!A:C,3,FALSE)</f>
        <v>1</v>
      </c>
      <c r="M173" s="133">
        <f>VLOOKUP(A173,Sheet1!A:D,4,FALSE)</f>
        <v>1</v>
      </c>
      <c r="N173" s="133">
        <f>VLOOKUP(A173,Sheet1!A:E,5,FALSE)</f>
        <v>10</v>
      </c>
      <c r="O173" s="189">
        <f t="shared" si="62"/>
        <v>53.04</v>
      </c>
      <c r="P173" s="134">
        <f t="shared" si="67"/>
        <v>53.04</v>
      </c>
      <c r="Q173" s="92" t="s">
        <v>314</v>
      </c>
    </row>
    <row r="174" spans="1:17" ht="12.75" customHeight="1" thickBot="1">
      <c r="A174" s="93" t="s">
        <v>315</v>
      </c>
      <c r="B174" s="96" t="s">
        <v>316</v>
      </c>
      <c r="C174" s="156">
        <v>60</v>
      </c>
      <c r="D174" s="156">
        <v>1.1399999999999999</v>
      </c>
      <c r="E174" s="114">
        <v>1.625</v>
      </c>
      <c r="F174" s="114"/>
      <c r="G174" s="111">
        <f>VLOOKUP(A174,Sheet1!A:B,2,FALSE)</f>
        <v>23.17</v>
      </c>
      <c r="H174" s="131">
        <f t="shared" si="64"/>
        <v>1390.2</v>
      </c>
      <c r="I174" s="112">
        <f t="shared" si="68"/>
        <v>1390.2</v>
      </c>
      <c r="J174" s="136">
        <f t="shared" si="65"/>
        <v>23.17</v>
      </c>
      <c r="K174" s="136">
        <f t="shared" si="66"/>
        <v>1390.2</v>
      </c>
      <c r="L174" s="133">
        <f>VLOOKUP(A174,Sheet1!A:C,3,FALSE)</f>
        <v>1</v>
      </c>
      <c r="M174" s="133">
        <f>VLOOKUP(A174,Sheet1!A:D,4,FALSE)</f>
        <v>1</v>
      </c>
      <c r="N174" s="133">
        <f>VLOOKUP(A174,Sheet1!A:E,5,FALSE)</f>
        <v>10</v>
      </c>
      <c r="O174" s="189">
        <f t="shared" si="62"/>
        <v>68.399999999999991</v>
      </c>
      <c r="P174" s="134">
        <f t="shared" si="67"/>
        <v>68.399999999999991</v>
      </c>
      <c r="Q174" s="93" t="s">
        <v>317</v>
      </c>
    </row>
    <row r="175" spans="1:17" ht="12.75" customHeight="1" thickBot="1">
      <c r="A175" s="230" t="s">
        <v>838</v>
      </c>
      <c r="B175" s="231"/>
      <c r="C175" s="231"/>
      <c r="D175" s="231"/>
      <c r="E175" s="231"/>
      <c r="F175" s="231"/>
      <c r="G175" s="231"/>
      <c r="H175" s="231"/>
      <c r="I175" s="231"/>
      <c r="J175" s="231"/>
      <c r="K175" s="231"/>
      <c r="L175" s="231"/>
      <c r="M175" s="231"/>
      <c r="N175" s="231"/>
      <c r="O175" s="231"/>
      <c r="P175" s="231"/>
      <c r="Q175" s="232"/>
    </row>
    <row r="176" spans="1:17" ht="12.75" customHeight="1">
      <c r="A176" s="218" t="s">
        <v>318</v>
      </c>
      <c r="B176" s="219" t="s">
        <v>1038</v>
      </c>
      <c r="C176" s="152">
        <v>10</v>
      </c>
      <c r="D176" s="152">
        <v>0.20399999999999999</v>
      </c>
      <c r="E176" s="148">
        <v>0.5</v>
      </c>
      <c r="F176" s="152"/>
      <c r="G176" s="149">
        <f>VLOOKUP(A176,Sheet1!A:B,2,FALSE)</f>
        <v>3.07</v>
      </c>
      <c r="H176" s="149">
        <f t="shared" ref="H176:H177" si="75">G176*C176</f>
        <v>30.7</v>
      </c>
      <c r="I176" s="150">
        <f t="shared" ref="I176:I177" si="76">H176</f>
        <v>30.7</v>
      </c>
      <c r="J176" s="151">
        <f t="shared" ref="J176:J177" si="77">G176*$U$3</f>
        <v>3.07</v>
      </c>
      <c r="K176" s="151">
        <f t="shared" ref="K176:K177" si="78">I176*$U$3</f>
        <v>30.7</v>
      </c>
      <c r="L176" s="205">
        <f>VLOOKUP(A176,Sheet1!A:C,3,FALSE)</f>
        <v>30</v>
      </c>
      <c r="M176" s="205">
        <f>VLOOKUP(A176,Sheet1!A:D,4,FALSE)</f>
        <v>30</v>
      </c>
      <c r="N176" s="205">
        <f>VLOOKUP(A176,Sheet1!A:E,5,FALSE)</f>
        <v>300</v>
      </c>
      <c r="O176" s="196">
        <f t="shared" ref="O176:O177" si="79">C176*D176</f>
        <v>2.04</v>
      </c>
      <c r="P176" s="178">
        <f t="shared" ref="P176:P177" si="80">L176*O176</f>
        <v>61.2</v>
      </c>
      <c r="Q176" s="220" t="s">
        <v>329</v>
      </c>
    </row>
    <row r="177" spans="1:17" ht="12.75" customHeight="1">
      <c r="A177" s="217" t="s">
        <v>1037</v>
      </c>
      <c r="B177" s="198" t="s">
        <v>1039</v>
      </c>
      <c r="C177" s="117">
        <v>20</v>
      </c>
      <c r="D177" s="117">
        <v>0.20399999999999999</v>
      </c>
      <c r="E177" s="119">
        <v>0.5</v>
      </c>
      <c r="F177" s="117"/>
      <c r="G177" s="213">
        <f>VLOOKUP(A177,Sheet1!A:B,2,FALSE)</f>
        <v>3.07</v>
      </c>
      <c r="H177" s="213">
        <f t="shared" si="75"/>
        <v>61.4</v>
      </c>
      <c r="I177" s="116">
        <f t="shared" si="76"/>
        <v>61.4</v>
      </c>
      <c r="J177" s="132">
        <f t="shared" si="77"/>
        <v>3.07</v>
      </c>
      <c r="K177" s="132">
        <f t="shared" si="78"/>
        <v>61.4</v>
      </c>
      <c r="L177" s="133">
        <f>VLOOKUP(A177,Sheet1!A:C,3,FALSE)</f>
        <v>30</v>
      </c>
      <c r="M177" s="133">
        <f>VLOOKUP(A177,Sheet1!A:D,4,FALSE)</f>
        <v>30</v>
      </c>
      <c r="N177" s="133">
        <f>VLOOKUP(A177,Sheet1!A:E,5,FALSE)</f>
        <v>300</v>
      </c>
      <c r="O177" s="189">
        <f t="shared" si="79"/>
        <v>4.08</v>
      </c>
      <c r="P177" s="134">
        <f t="shared" si="80"/>
        <v>122.4</v>
      </c>
      <c r="Q177" s="144" t="s">
        <v>329</v>
      </c>
    </row>
    <row r="178" spans="1:17" ht="12.75" customHeight="1">
      <c r="A178" s="217" t="s">
        <v>327</v>
      </c>
      <c r="B178" s="198" t="s">
        <v>328</v>
      </c>
      <c r="C178" s="117">
        <v>10</v>
      </c>
      <c r="D178" s="117">
        <v>0.20399999999999999</v>
      </c>
      <c r="E178" s="117">
        <v>0.625</v>
      </c>
      <c r="F178" s="117"/>
      <c r="G178" s="213">
        <f>VLOOKUP(A178,Sheet1!A:B,2,FALSE)</f>
        <v>3.19</v>
      </c>
      <c r="H178" s="213">
        <f t="shared" ref="H178" si="81">G178*C178</f>
        <v>31.9</v>
      </c>
      <c r="I178" s="116">
        <f t="shared" ref="I178" si="82">H178</f>
        <v>31.9</v>
      </c>
      <c r="J178" s="132">
        <f t="shared" ref="J178" si="83">G178*$U$3</f>
        <v>3.19</v>
      </c>
      <c r="K178" s="132">
        <f t="shared" ref="K178" si="84">I178*$U$3</f>
        <v>31.9</v>
      </c>
      <c r="L178" s="133">
        <f>VLOOKUP(A178,Sheet1!A:C,3,FALSE)</f>
        <v>30</v>
      </c>
      <c r="M178" s="133">
        <f>VLOOKUP(A178,Sheet1!A:D,4,FALSE)</f>
        <v>30</v>
      </c>
      <c r="N178" s="133">
        <f>VLOOKUP(A178,Sheet1!A:E,5,FALSE)</f>
        <v>300</v>
      </c>
      <c r="O178" s="189">
        <f t="shared" ref="O178" si="85">C178*D178</f>
        <v>2.04</v>
      </c>
      <c r="P178" s="134">
        <f t="shared" si="67"/>
        <v>61.2</v>
      </c>
      <c r="Q178" s="144" t="s">
        <v>329</v>
      </c>
    </row>
    <row r="179" spans="1:17" ht="13.7" customHeight="1">
      <c r="A179" s="198" t="s">
        <v>330</v>
      </c>
      <c r="B179" s="198" t="s">
        <v>331</v>
      </c>
      <c r="C179" s="117">
        <v>12</v>
      </c>
      <c r="D179" s="117">
        <v>0.20399999999999999</v>
      </c>
      <c r="E179" s="117">
        <v>0.625</v>
      </c>
      <c r="F179" s="117"/>
      <c r="G179" s="131">
        <f>VLOOKUP(A179,Sheet1!A:B,2,FALSE)</f>
        <v>3.19</v>
      </c>
      <c r="H179" s="131">
        <f t="shared" ref="H179:H234" si="86">G179*C179</f>
        <v>38.28</v>
      </c>
      <c r="I179" s="116">
        <f t="shared" ref="I179:I239" si="87">H179</f>
        <v>38.28</v>
      </c>
      <c r="J179" s="132">
        <f t="shared" ref="J179:J203" si="88">G179*$U$3</f>
        <v>3.19</v>
      </c>
      <c r="K179" s="132">
        <f t="shared" ref="K179:K203" si="89">I179*$U$3</f>
        <v>38.28</v>
      </c>
      <c r="L179" s="133">
        <f>VLOOKUP(A179,Sheet1!A:C,3,FALSE)</f>
        <v>30</v>
      </c>
      <c r="M179" s="133">
        <f>VLOOKUP(A179,Sheet1!A:D,4,FALSE)</f>
        <v>30</v>
      </c>
      <c r="N179" s="133">
        <f>VLOOKUP(A179,Sheet1!A:E,5,FALSE)</f>
        <v>300</v>
      </c>
      <c r="O179" s="189">
        <f t="shared" ref="O179:O203" si="90">C179*D179</f>
        <v>2.448</v>
      </c>
      <c r="P179" s="134">
        <f t="shared" si="67"/>
        <v>73.44</v>
      </c>
      <c r="Q179" s="97" t="s">
        <v>332</v>
      </c>
    </row>
    <row r="180" spans="1:17" ht="12.75" customHeight="1">
      <c r="A180" s="198" t="s">
        <v>336</v>
      </c>
      <c r="B180" s="198" t="s">
        <v>337</v>
      </c>
      <c r="C180" s="117">
        <v>20</v>
      </c>
      <c r="D180" s="117">
        <v>0.20399999999999999</v>
      </c>
      <c r="E180" s="117">
        <v>0.625</v>
      </c>
      <c r="F180" s="117"/>
      <c r="G180" s="131">
        <f>VLOOKUP(A180,Sheet1!A:B,2,FALSE)</f>
        <v>3.19</v>
      </c>
      <c r="H180" s="131">
        <f t="shared" si="86"/>
        <v>63.8</v>
      </c>
      <c r="I180" s="116">
        <f t="shared" si="87"/>
        <v>63.8</v>
      </c>
      <c r="J180" s="132">
        <f t="shared" si="88"/>
        <v>3.19</v>
      </c>
      <c r="K180" s="132">
        <f t="shared" si="89"/>
        <v>63.8</v>
      </c>
      <c r="L180" s="133">
        <f>VLOOKUP(A180,Sheet1!A:C,3,FALSE)</f>
        <v>1</v>
      </c>
      <c r="M180" s="133">
        <f>VLOOKUP(A180,Sheet1!A:D,4,FALSE)</f>
        <v>25</v>
      </c>
      <c r="N180" s="133">
        <f>VLOOKUP(A180,Sheet1!A:E,5,FALSE)</f>
        <v>250</v>
      </c>
      <c r="O180" s="189">
        <f t="shared" si="90"/>
        <v>4.08</v>
      </c>
      <c r="P180" s="134">
        <f t="shared" si="67"/>
        <v>4.08</v>
      </c>
      <c r="Q180" s="97" t="s">
        <v>338</v>
      </c>
    </row>
    <row r="181" spans="1:17" ht="12.75" customHeight="1">
      <c r="A181" s="198" t="s">
        <v>345</v>
      </c>
      <c r="B181" s="198" t="s">
        <v>346</v>
      </c>
      <c r="C181" s="117">
        <v>10</v>
      </c>
      <c r="D181" s="117">
        <v>0.32800000000000001</v>
      </c>
      <c r="E181" s="117">
        <v>0.875</v>
      </c>
      <c r="F181" s="117"/>
      <c r="G181" s="131">
        <f>VLOOKUP(A181,Sheet1!A:B,2,FALSE)</f>
        <v>5.16</v>
      </c>
      <c r="H181" s="131">
        <f t="shared" si="86"/>
        <v>51.6</v>
      </c>
      <c r="I181" s="116">
        <f t="shared" si="87"/>
        <v>51.6</v>
      </c>
      <c r="J181" s="132">
        <f t="shared" si="88"/>
        <v>5.16</v>
      </c>
      <c r="K181" s="132">
        <f t="shared" si="89"/>
        <v>51.6</v>
      </c>
      <c r="L181" s="133">
        <f>VLOOKUP(A181,Sheet1!A:C,3,FALSE)</f>
        <v>20</v>
      </c>
      <c r="M181" s="133">
        <f>VLOOKUP(A181,Sheet1!A:D,4,FALSE)</f>
        <v>20</v>
      </c>
      <c r="N181" s="133">
        <f>VLOOKUP(A181,Sheet1!A:E,5,FALSE)</f>
        <v>200</v>
      </c>
      <c r="O181" s="189">
        <f t="shared" si="90"/>
        <v>3.2800000000000002</v>
      </c>
      <c r="P181" s="134">
        <f t="shared" si="67"/>
        <v>65.600000000000009</v>
      </c>
      <c r="Q181" s="97" t="s">
        <v>347</v>
      </c>
    </row>
    <row r="182" spans="1:17" ht="12.75" customHeight="1">
      <c r="A182" s="198" t="s">
        <v>348</v>
      </c>
      <c r="B182" s="198" t="s">
        <v>349</v>
      </c>
      <c r="C182" s="117">
        <v>12</v>
      </c>
      <c r="D182" s="117">
        <v>0.32800000000000001</v>
      </c>
      <c r="E182" s="117">
        <v>0.875</v>
      </c>
      <c r="F182" s="117"/>
      <c r="G182" s="131">
        <f>VLOOKUP(A182,Sheet1!A:B,2,FALSE)</f>
        <v>5.16</v>
      </c>
      <c r="H182" s="131">
        <f t="shared" si="86"/>
        <v>61.92</v>
      </c>
      <c r="I182" s="116">
        <f t="shared" si="87"/>
        <v>61.92</v>
      </c>
      <c r="J182" s="132">
        <f t="shared" si="88"/>
        <v>5.16</v>
      </c>
      <c r="K182" s="132">
        <f t="shared" si="89"/>
        <v>61.92</v>
      </c>
      <c r="L182" s="133">
        <f>VLOOKUP(A182,Sheet1!A:C,3,FALSE)</f>
        <v>20</v>
      </c>
      <c r="M182" s="133">
        <f>VLOOKUP(A182,Sheet1!A:D,4,FALSE)</f>
        <v>20</v>
      </c>
      <c r="N182" s="133">
        <f>VLOOKUP(A182,Sheet1!A:E,5,FALSE)</f>
        <v>200</v>
      </c>
      <c r="O182" s="189">
        <f t="shared" si="90"/>
        <v>3.9359999999999999</v>
      </c>
      <c r="P182" s="134">
        <f t="shared" si="67"/>
        <v>78.72</v>
      </c>
      <c r="Q182" s="97" t="s">
        <v>350</v>
      </c>
    </row>
    <row r="183" spans="1:17" ht="12.75" customHeight="1">
      <c r="A183" s="217" t="s">
        <v>354</v>
      </c>
      <c r="B183" s="198" t="s">
        <v>355</v>
      </c>
      <c r="C183" s="117">
        <v>20</v>
      </c>
      <c r="D183" s="117">
        <v>0.32800000000000001</v>
      </c>
      <c r="E183" s="117">
        <v>0.875</v>
      </c>
      <c r="F183" s="117"/>
      <c r="G183" s="229">
        <f>VLOOKUP(A183,Sheet1!A:B,2,FALSE)</f>
        <v>5.16</v>
      </c>
      <c r="H183" s="229">
        <f t="shared" ref="H183" si="91">G183*C183</f>
        <v>103.2</v>
      </c>
      <c r="I183" s="116">
        <f>H183</f>
        <v>103.2</v>
      </c>
      <c r="J183" s="132">
        <f>G183*$U$3</f>
        <v>5.16</v>
      </c>
      <c r="K183" s="132">
        <f>I183*$U$3</f>
        <v>103.2</v>
      </c>
      <c r="L183" s="133">
        <f>VLOOKUP(A183,Sheet1!A:C,3,FALSE)</f>
        <v>20</v>
      </c>
      <c r="M183" s="133">
        <f>VLOOKUP(A183,Sheet1!A:D,4,FALSE)</f>
        <v>20</v>
      </c>
      <c r="N183" s="133">
        <f>VLOOKUP(A183,Sheet1!A:E,5,FALSE)</f>
        <v>200</v>
      </c>
      <c r="O183" s="189">
        <f t="shared" ref="O183" si="92">C183*D183</f>
        <v>6.5600000000000005</v>
      </c>
      <c r="P183" s="134">
        <f t="shared" ref="P183" si="93">L183*O183</f>
        <v>131.20000000000002</v>
      </c>
      <c r="Q183" s="144" t="s">
        <v>1043</v>
      </c>
    </row>
    <row r="184" spans="1:17" ht="12.75" customHeight="1">
      <c r="A184" s="198" t="s">
        <v>786</v>
      </c>
      <c r="B184" s="198" t="s">
        <v>948</v>
      </c>
      <c r="C184" s="117">
        <v>10</v>
      </c>
      <c r="D184" s="117">
        <v>0.46500000000000002</v>
      </c>
      <c r="E184" s="117">
        <v>1.125</v>
      </c>
      <c r="F184" s="117"/>
      <c r="G184" s="131">
        <f>VLOOKUP(A184,Sheet1!A:B,2,FALSE)</f>
        <v>7.49</v>
      </c>
      <c r="H184" s="131">
        <f t="shared" si="86"/>
        <v>74.900000000000006</v>
      </c>
      <c r="I184" s="116">
        <f t="shared" si="87"/>
        <v>74.900000000000006</v>
      </c>
      <c r="J184" s="132">
        <f t="shared" si="88"/>
        <v>7.49</v>
      </c>
      <c r="K184" s="132">
        <f t="shared" si="89"/>
        <v>74.900000000000006</v>
      </c>
      <c r="L184" s="133">
        <f>VLOOKUP(A184,Sheet1!A:C,3,FALSE)</f>
        <v>1</v>
      </c>
      <c r="M184" s="133">
        <f>VLOOKUP(A184,Sheet1!A:D,4,FALSE)</f>
        <v>1</v>
      </c>
      <c r="N184" s="133">
        <f>VLOOKUP(A184,Sheet1!A:E,5,FALSE)</f>
        <v>120</v>
      </c>
      <c r="O184" s="189">
        <f t="shared" si="90"/>
        <v>4.6500000000000004</v>
      </c>
      <c r="P184" s="134">
        <f t="shared" si="67"/>
        <v>4.6500000000000004</v>
      </c>
      <c r="Q184" s="97" t="s">
        <v>910</v>
      </c>
    </row>
    <row r="185" spans="1:17" ht="12.75" customHeight="1">
      <c r="A185" s="198" t="s">
        <v>357</v>
      </c>
      <c r="B185" s="198" t="s">
        <v>358</v>
      </c>
      <c r="C185" s="117">
        <v>12</v>
      </c>
      <c r="D185" s="117">
        <v>0.46500000000000002</v>
      </c>
      <c r="E185" s="117">
        <v>1.125</v>
      </c>
      <c r="F185" s="117"/>
      <c r="G185" s="131">
        <f>VLOOKUP(A185,Sheet1!A:B,2,FALSE)</f>
        <v>7.49</v>
      </c>
      <c r="H185" s="131">
        <f t="shared" si="86"/>
        <v>89.88</v>
      </c>
      <c r="I185" s="116">
        <f t="shared" si="87"/>
        <v>89.88</v>
      </c>
      <c r="J185" s="132">
        <f t="shared" si="88"/>
        <v>7.49</v>
      </c>
      <c r="K185" s="132">
        <f t="shared" si="89"/>
        <v>89.88</v>
      </c>
      <c r="L185" s="133">
        <f>VLOOKUP(A185,Sheet1!A:C,3,FALSE)</f>
        <v>1</v>
      </c>
      <c r="M185" s="133">
        <f>VLOOKUP(A185,Sheet1!A:D,4,FALSE)</f>
        <v>1</v>
      </c>
      <c r="N185" s="133">
        <f>VLOOKUP(A185,Sheet1!A:E,5,FALSE)</f>
        <v>120</v>
      </c>
      <c r="O185" s="189">
        <f t="shared" si="90"/>
        <v>5.58</v>
      </c>
      <c r="P185" s="134">
        <f t="shared" si="67"/>
        <v>5.58</v>
      </c>
      <c r="Q185" s="97" t="s">
        <v>359</v>
      </c>
    </row>
    <row r="186" spans="1:17" ht="12.75" customHeight="1">
      <c r="A186" s="198" t="s">
        <v>360</v>
      </c>
      <c r="B186" s="198" t="s">
        <v>361</v>
      </c>
      <c r="C186" s="117">
        <v>20</v>
      </c>
      <c r="D186" s="117">
        <v>0.46500000000000002</v>
      </c>
      <c r="E186" s="117">
        <v>1.125</v>
      </c>
      <c r="F186" s="117"/>
      <c r="G186" s="131">
        <f>VLOOKUP(A186,Sheet1!A:B,2,FALSE)</f>
        <v>7.49</v>
      </c>
      <c r="H186" s="131">
        <f t="shared" si="86"/>
        <v>149.80000000000001</v>
      </c>
      <c r="I186" s="116">
        <f t="shared" si="87"/>
        <v>149.80000000000001</v>
      </c>
      <c r="J186" s="132">
        <f t="shared" si="88"/>
        <v>7.49</v>
      </c>
      <c r="K186" s="132">
        <f t="shared" si="89"/>
        <v>149.80000000000001</v>
      </c>
      <c r="L186" s="133">
        <f>VLOOKUP(A186,Sheet1!A:C,3,FALSE)</f>
        <v>1</v>
      </c>
      <c r="M186" s="133">
        <f>VLOOKUP(A186,Sheet1!A:D,4,FALSE)</f>
        <v>1</v>
      </c>
      <c r="N186" s="133">
        <f>VLOOKUP(A186,Sheet1!A:E,5,FALSE)</f>
        <v>110</v>
      </c>
      <c r="O186" s="189">
        <f t="shared" si="90"/>
        <v>9.3000000000000007</v>
      </c>
      <c r="P186" s="134">
        <f t="shared" si="67"/>
        <v>9.3000000000000007</v>
      </c>
      <c r="Q186" s="97" t="s">
        <v>362</v>
      </c>
    </row>
    <row r="187" spans="1:17" ht="12.75" customHeight="1">
      <c r="A187" s="198" t="s">
        <v>781</v>
      </c>
      <c r="B187" s="198" t="s">
        <v>949</v>
      </c>
      <c r="C187" s="117">
        <v>10</v>
      </c>
      <c r="D187" s="117">
        <v>0.68200000000000005</v>
      </c>
      <c r="E187" s="117">
        <v>1.375</v>
      </c>
      <c r="F187" s="117"/>
      <c r="G187" s="131">
        <f>VLOOKUP(A187,Sheet1!A:B,2,FALSE)</f>
        <v>11.71</v>
      </c>
      <c r="H187" s="131">
        <f t="shared" si="86"/>
        <v>117.10000000000001</v>
      </c>
      <c r="I187" s="116">
        <f t="shared" si="87"/>
        <v>117.10000000000001</v>
      </c>
      <c r="J187" s="132">
        <f t="shared" si="88"/>
        <v>11.71</v>
      </c>
      <c r="K187" s="132">
        <f t="shared" si="89"/>
        <v>117.10000000000001</v>
      </c>
      <c r="L187" s="133">
        <f>VLOOKUP(A187,Sheet1!A:C,3,FALSE)</f>
        <v>1</v>
      </c>
      <c r="M187" s="133">
        <f>VLOOKUP(A187,Sheet1!A:D,4,FALSE)</f>
        <v>1</v>
      </c>
      <c r="N187" s="133">
        <f>VLOOKUP(A187,Sheet1!A:E,5,FALSE)</f>
        <v>100</v>
      </c>
      <c r="O187" s="189">
        <f t="shared" si="90"/>
        <v>6.82</v>
      </c>
      <c r="P187" s="134">
        <f t="shared" si="67"/>
        <v>6.82</v>
      </c>
      <c r="Q187" s="97" t="s">
        <v>911</v>
      </c>
    </row>
    <row r="188" spans="1:17" ht="12.75" customHeight="1">
      <c r="A188" s="198" t="s">
        <v>363</v>
      </c>
      <c r="B188" s="198" t="s">
        <v>364</v>
      </c>
      <c r="C188" s="117">
        <v>12</v>
      </c>
      <c r="D188" s="117">
        <v>0.68200000000000005</v>
      </c>
      <c r="E188" s="117">
        <v>1.375</v>
      </c>
      <c r="F188" s="117"/>
      <c r="G188" s="131">
        <f>VLOOKUP(A188,Sheet1!A:B,2,FALSE)</f>
        <v>11.71</v>
      </c>
      <c r="H188" s="131">
        <f t="shared" si="86"/>
        <v>140.52000000000001</v>
      </c>
      <c r="I188" s="116">
        <f t="shared" si="87"/>
        <v>140.52000000000001</v>
      </c>
      <c r="J188" s="132">
        <f t="shared" si="88"/>
        <v>11.71</v>
      </c>
      <c r="K188" s="132">
        <f t="shared" si="89"/>
        <v>140.52000000000001</v>
      </c>
      <c r="L188" s="133">
        <f>VLOOKUP(A188,Sheet1!A:C,3,FALSE)</f>
        <v>1</v>
      </c>
      <c r="M188" s="133">
        <f>VLOOKUP(A188,Sheet1!A:D,4,FALSE)</f>
        <v>1</v>
      </c>
      <c r="N188" s="133">
        <f>VLOOKUP(A188,Sheet1!A:E,5,FALSE)</f>
        <v>100</v>
      </c>
      <c r="O188" s="189">
        <f t="shared" si="90"/>
        <v>8.1840000000000011</v>
      </c>
      <c r="P188" s="134">
        <f t="shared" si="67"/>
        <v>8.1840000000000011</v>
      </c>
      <c r="Q188" s="97" t="s">
        <v>365</v>
      </c>
    </row>
    <row r="189" spans="1:17" ht="12.75" customHeight="1">
      <c r="A189" s="198" t="s">
        <v>366</v>
      </c>
      <c r="B189" s="198" t="s">
        <v>367</v>
      </c>
      <c r="C189" s="117">
        <v>20</v>
      </c>
      <c r="D189" s="117">
        <v>0.68200000000000005</v>
      </c>
      <c r="E189" s="117">
        <v>1.375</v>
      </c>
      <c r="F189" s="117"/>
      <c r="G189" s="131">
        <f>VLOOKUP(A189,Sheet1!A:B,2,FALSE)</f>
        <v>11.71</v>
      </c>
      <c r="H189" s="131">
        <f t="shared" si="86"/>
        <v>234.20000000000002</v>
      </c>
      <c r="I189" s="116">
        <f t="shared" si="87"/>
        <v>234.20000000000002</v>
      </c>
      <c r="J189" s="132">
        <f t="shared" si="88"/>
        <v>11.71</v>
      </c>
      <c r="K189" s="132">
        <f t="shared" si="89"/>
        <v>234.20000000000002</v>
      </c>
      <c r="L189" s="133">
        <f>VLOOKUP(A189,Sheet1!A:C,3,FALSE)</f>
        <v>1</v>
      </c>
      <c r="M189" s="133">
        <f>VLOOKUP(A189,Sheet1!A:D,4,FALSE)</f>
        <v>1</v>
      </c>
      <c r="N189" s="133">
        <f>VLOOKUP(A189,Sheet1!A:E,5,FALSE)</f>
        <v>75</v>
      </c>
      <c r="O189" s="189">
        <f t="shared" si="90"/>
        <v>13.64</v>
      </c>
      <c r="P189" s="134">
        <f t="shared" si="67"/>
        <v>13.64</v>
      </c>
      <c r="Q189" s="97" t="s">
        <v>368</v>
      </c>
    </row>
    <row r="190" spans="1:17" ht="12.75" customHeight="1">
      <c r="A190" s="198" t="s">
        <v>782</v>
      </c>
      <c r="B190" s="198" t="s">
        <v>950</v>
      </c>
      <c r="C190" s="117">
        <v>10</v>
      </c>
      <c r="D190" s="117">
        <v>0.94</v>
      </c>
      <c r="E190" s="117">
        <v>1.625</v>
      </c>
      <c r="F190" s="117"/>
      <c r="G190" s="131">
        <f>VLOOKUP(A190,Sheet1!A:B,2,FALSE)</f>
        <v>16.16</v>
      </c>
      <c r="H190" s="131">
        <f t="shared" si="86"/>
        <v>161.6</v>
      </c>
      <c r="I190" s="116">
        <f t="shared" si="87"/>
        <v>161.6</v>
      </c>
      <c r="J190" s="132">
        <f t="shared" si="88"/>
        <v>16.16</v>
      </c>
      <c r="K190" s="132">
        <f t="shared" si="89"/>
        <v>161.6</v>
      </c>
      <c r="L190" s="133">
        <f>VLOOKUP(A190,Sheet1!A:C,3,FALSE)</f>
        <v>1</v>
      </c>
      <c r="M190" s="133">
        <f>VLOOKUP(A190,Sheet1!A:D,4,FALSE)</f>
        <v>1</v>
      </c>
      <c r="N190" s="133">
        <f>VLOOKUP(A190,Sheet1!A:E,5,FALSE)</f>
        <v>100</v>
      </c>
      <c r="O190" s="189">
        <f t="shared" si="90"/>
        <v>9.3999999999999986</v>
      </c>
      <c r="P190" s="134">
        <f t="shared" si="67"/>
        <v>9.3999999999999986</v>
      </c>
      <c r="Q190" s="97" t="s">
        <v>912</v>
      </c>
    </row>
    <row r="191" spans="1:17" ht="12.75" customHeight="1">
      <c r="A191" s="198" t="s">
        <v>369</v>
      </c>
      <c r="B191" s="198" t="s">
        <v>370</v>
      </c>
      <c r="C191" s="117">
        <v>12</v>
      </c>
      <c r="D191" s="117">
        <v>0.94</v>
      </c>
      <c r="E191" s="117">
        <v>1.625</v>
      </c>
      <c r="F191" s="117"/>
      <c r="G191" s="131">
        <f>VLOOKUP(A191,Sheet1!A:B,2,FALSE)</f>
        <v>16.16</v>
      </c>
      <c r="H191" s="131">
        <f t="shared" si="86"/>
        <v>193.92000000000002</v>
      </c>
      <c r="I191" s="116">
        <f t="shared" si="87"/>
        <v>193.92000000000002</v>
      </c>
      <c r="J191" s="132">
        <f t="shared" si="88"/>
        <v>16.16</v>
      </c>
      <c r="K191" s="132">
        <f t="shared" si="89"/>
        <v>193.92000000000002</v>
      </c>
      <c r="L191" s="133">
        <f>VLOOKUP(A191,Sheet1!A:C,3,FALSE)</f>
        <v>1</v>
      </c>
      <c r="M191" s="133">
        <f>VLOOKUP(A191,Sheet1!A:D,4,FALSE)</f>
        <v>1</v>
      </c>
      <c r="N191" s="133">
        <f>VLOOKUP(A191,Sheet1!A:E,5,FALSE)</f>
        <v>100</v>
      </c>
      <c r="O191" s="189">
        <f t="shared" si="90"/>
        <v>11.28</v>
      </c>
      <c r="P191" s="134">
        <f t="shared" si="67"/>
        <v>11.28</v>
      </c>
      <c r="Q191" s="97" t="s">
        <v>371</v>
      </c>
    </row>
    <row r="192" spans="1:17" ht="12.75" customHeight="1">
      <c r="A192" s="198" t="s">
        <v>372</v>
      </c>
      <c r="B192" s="198" t="s">
        <v>373</v>
      </c>
      <c r="C192" s="117">
        <v>20</v>
      </c>
      <c r="D192" s="117">
        <v>0.94</v>
      </c>
      <c r="E192" s="117">
        <v>1.625</v>
      </c>
      <c r="F192" s="117"/>
      <c r="G192" s="131">
        <f>VLOOKUP(A192,Sheet1!A:B,2,FALSE)</f>
        <v>16.16</v>
      </c>
      <c r="H192" s="131">
        <f t="shared" si="86"/>
        <v>323.2</v>
      </c>
      <c r="I192" s="116">
        <f t="shared" si="87"/>
        <v>323.2</v>
      </c>
      <c r="J192" s="132">
        <f t="shared" si="88"/>
        <v>16.16</v>
      </c>
      <c r="K192" s="132">
        <f t="shared" si="89"/>
        <v>323.2</v>
      </c>
      <c r="L192" s="133">
        <f>VLOOKUP(A192,Sheet1!A:C,3,FALSE)</f>
        <v>1</v>
      </c>
      <c r="M192" s="133">
        <f>VLOOKUP(A192,Sheet1!A:D,4,FALSE)</f>
        <v>1</v>
      </c>
      <c r="N192" s="133">
        <f>VLOOKUP(A192,Sheet1!A:E,5,FALSE)</f>
        <v>50</v>
      </c>
      <c r="O192" s="189">
        <f t="shared" si="90"/>
        <v>18.799999999999997</v>
      </c>
      <c r="P192" s="134">
        <f t="shared" si="67"/>
        <v>18.799999999999997</v>
      </c>
      <c r="Q192" s="97" t="s">
        <v>374</v>
      </c>
    </row>
    <row r="193" spans="1:17" ht="12.75" customHeight="1">
      <c r="A193" s="198" t="s">
        <v>783</v>
      </c>
      <c r="B193" s="198" t="s">
        <v>951</v>
      </c>
      <c r="C193" s="117">
        <v>10</v>
      </c>
      <c r="D193" s="117">
        <v>1.46</v>
      </c>
      <c r="E193" s="117">
        <v>2.125</v>
      </c>
      <c r="F193" s="117"/>
      <c r="G193" s="131">
        <f>VLOOKUP(A193,Sheet1!A:B,2,FALSE)</f>
        <v>25.7</v>
      </c>
      <c r="H193" s="131">
        <f t="shared" si="86"/>
        <v>257</v>
      </c>
      <c r="I193" s="116">
        <f t="shared" si="87"/>
        <v>257</v>
      </c>
      <c r="J193" s="132">
        <f t="shared" si="88"/>
        <v>25.7</v>
      </c>
      <c r="K193" s="132">
        <f t="shared" si="89"/>
        <v>257</v>
      </c>
      <c r="L193" s="133">
        <f>VLOOKUP(A193,Sheet1!A:C,3,FALSE)</f>
        <v>1</v>
      </c>
      <c r="M193" s="133">
        <f>VLOOKUP(A193,Sheet1!A:D,4,FALSE)</f>
        <v>1</v>
      </c>
      <c r="N193" s="133">
        <f>VLOOKUP(A193,Sheet1!A:E,5,FALSE)</f>
        <v>50</v>
      </c>
      <c r="O193" s="189">
        <f t="shared" si="90"/>
        <v>14.6</v>
      </c>
      <c r="P193" s="134">
        <f t="shared" si="67"/>
        <v>14.6</v>
      </c>
      <c r="Q193" s="97" t="s">
        <v>913</v>
      </c>
    </row>
    <row r="194" spans="1:17" ht="12.75" customHeight="1">
      <c r="A194" s="198" t="s">
        <v>375</v>
      </c>
      <c r="B194" s="198" t="s">
        <v>376</v>
      </c>
      <c r="C194" s="117">
        <v>12</v>
      </c>
      <c r="D194" s="117">
        <v>1.46</v>
      </c>
      <c r="E194" s="117">
        <v>2.125</v>
      </c>
      <c r="F194" s="117"/>
      <c r="G194" s="131">
        <f>VLOOKUP(A194,Sheet1!A:B,2,FALSE)</f>
        <v>25.7</v>
      </c>
      <c r="H194" s="131">
        <f t="shared" si="86"/>
        <v>308.39999999999998</v>
      </c>
      <c r="I194" s="116">
        <f t="shared" si="87"/>
        <v>308.39999999999998</v>
      </c>
      <c r="J194" s="132">
        <f t="shared" si="88"/>
        <v>25.7</v>
      </c>
      <c r="K194" s="132">
        <f t="shared" si="89"/>
        <v>308.39999999999998</v>
      </c>
      <c r="L194" s="133">
        <f>VLOOKUP(A194,Sheet1!A:C,3,FALSE)</f>
        <v>1</v>
      </c>
      <c r="M194" s="133">
        <f>VLOOKUP(A194,Sheet1!A:D,4,FALSE)</f>
        <v>1</v>
      </c>
      <c r="N194" s="133">
        <f>VLOOKUP(A194,Sheet1!A:E,5,FALSE)</f>
        <v>50</v>
      </c>
      <c r="O194" s="189">
        <f t="shared" si="90"/>
        <v>17.52</v>
      </c>
      <c r="P194" s="134">
        <f t="shared" si="67"/>
        <v>17.52</v>
      </c>
      <c r="Q194" s="97" t="s">
        <v>377</v>
      </c>
    </row>
    <row r="195" spans="1:17" ht="12.75" customHeight="1">
      <c r="A195" s="198" t="s">
        <v>378</v>
      </c>
      <c r="B195" s="198" t="s">
        <v>379</v>
      </c>
      <c r="C195" s="117">
        <v>20</v>
      </c>
      <c r="D195" s="117">
        <v>1.46</v>
      </c>
      <c r="E195" s="117">
        <v>2.125</v>
      </c>
      <c r="F195" s="117"/>
      <c r="G195" s="131">
        <f>VLOOKUP(A195,Sheet1!A:B,2,FALSE)</f>
        <v>25.7</v>
      </c>
      <c r="H195" s="131">
        <f t="shared" si="86"/>
        <v>514</v>
      </c>
      <c r="I195" s="116">
        <f t="shared" si="87"/>
        <v>514</v>
      </c>
      <c r="J195" s="132">
        <f t="shared" si="88"/>
        <v>25.7</v>
      </c>
      <c r="K195" s="132">
        <f t="shared" si="89"/>
        <v>514</v>
      </c>
      <c r="L195" s="133">
        <f>VLOOKUP(A195,Sheet1!A:C,3,FALSE)</f>
        <v>1</v>
      </c>
      <c r="M195" s="133">
        <f>VLOOKUP(A195,Sheet1!A:D,4,FALSE)</f>
        <v>1</v>
      </c>
      <c r="N195" s="133">
        <f>VLOOKUP(A195,Sheet1!A:E,5,FALSE)</f>
        <v>35</v>
      </c>
      <c r="O195" s="189">
        <f t="shared" si="90"/>
        <v>29.2</v>
      </c>
      <c r="P195" s="134">
        <f t="shared" si="67"/>
        <v>29.2</v>
      </c>
      <c r="Q195" s="97" t="s">
        <v>380</v>
      </c>
    </row>
    <row r="196" spans="1:17" ht="12.75" customHeight="1">
      <c r="A196" s="198" t="s">
        <v>784</v>
      </c>
      <c r="B196" s="198" t="s">
        <v>952</v>
      </c>
      <c r="C196" s="117">
        <v>10</v>
      </c>
      <c r="D196" s="117">
        <v>2.0299999999999998</v>
      </c>
      <c r="E196" s="117">
        <v>2.625</v>
      </c>
      <c r="F196" s="117"/>
      <c r="G196" s="131">
        <f>VLOOKUP(A196,Sheet1!A:B,2,FALSE)</f>
        <v>36.64</v>
      </c>
      <c r="H196" s="131">
        <f t="shared" si="86"/>
        <v>366.4</v>
      </c>
      <c r="I196" s="116">
        <f t="shared" si="87"/>
        <v>366.4</v>
      </c>
      <c r="J196" s="132">
        <f t="shared" si="88"/>
        <v>36.64</v>
      </c>
      <c r="K196" s="132">
        <f t="shared" si="89"/>
        <v>366.4</v>
      </c>
      <c r="L196" s="133">
        <f>VLOOKUP(A196,Sheet1!A:C,3,FALSE)</f>
        <v>1</v>
      </c>
      <c r="M196" s="133">
        <f>VLOOKUP(A196,Sheet1!A:D,4,FALSE)</f>
        <v>1</v>
      </c>
      <c r="N196" s="133">
        <f>VLOOKUP(A196,Sheet1!A:E,5,FALSE)</f>
        <v>30</v>
      </c>
      <c r="O196" s="189">
        <f t="shared" si="90"/>
        <v>20.299999999999997</v>
      </c>
      <c r="P196" s="134">
        <f t="shared" si="67"/>
        <v>20.299999999999997</v>
      </c>
      <c r="Q196" s="97" t="s">
        <v>914</v>
      </c>
    </row>
    <row r="197" spans="1:17" ht="12.75" customHeight="1">
      <c r="A197" s="198" t="s">
        <v>381</v>
      </c>
      <c r="B197" s="198" t="s">
        <v>382</v>
      </c>
      <c r="C197" s="117">
        <v>12</v>
      </c>
      <c r="D197" s="117">
        <v>2.0299999999999998</v>
      </c>
      <c r="E197" s="117">
        <v>2.625</v>
      </c>
      <c r="F197" s="117"/>
      <c r="G197" s="131">
        <f>VLOOKUP(A197,Sheet1!A:B,2,FALSE)</f>
        <v>36.64</v>
      </c>
      <c r="H197" s="131">
        <f t="shared" si="86"/>
        <v>439.68</v>
      </c>
      <c r="I197" s="116">
        <f t="shared" si="87"/>
        <v>439.68</v>
      </c>
      <c r="J197" s="132">
        <f t="shared" si="88"/>
        <v>36.64</v>
      </c>
      <c r="K197" s="132">
        <f t="shared" si="89"/>
        <v>439.68</v>
      </c>
      <c r="L197" s="133">
        <f>VLOOKUP(A197,Sheet1!A:C,3,FALSE)</f>
        <v>1</v>
      </c>
      <c r="M197" s="133">
        <f>VLOOKUP(A197,Sheet1!A:D,4,FALSE)</f>
        <v>1</v>
      </c>
      <c r="N197" s="133">
        <f>VLOOKUP(A197,Sheet1!A:E,5,FALSE)</f>
        <v>30</v>
      </c>
      <c r="O197" s="189">
        <f t="shared" si="90"/>
        <v>24.36</v>
      </c>
      <c r="P197" s="134">
        <f t="shared" si="67"/>
        <v>24.36</v>
      </c>
      <c r="Q197" s="97" t="s">
        <v>383</v>
      </c>
    </row>
    <row r="198" spans="1:17" ht="12.75" customHeight="1">
      <c r="A198" s="198" t="s">
        <v>384</v>
      </c>
      <c r="B198" s="198" t="s">
        <v>385</v>
      </c>
      <c r="C198" s="117">
        <v>20</v>
      </c>
      <c r="D198" s="117">
        <v>2.0299999999999998</v>
      </c>
      <c r="E198" s="117">
        <v>2.625</v>
      </c>
      <c r="F198" s="117"/>
      <c r="G198" s="131">
        <f>VLOOKUP(A198,Sheet1!A:B,2,FALSE)</f>
        <v>36.64</v>
      </c>
      <c r="H198" s="131">
        <f t="shared" si="86"/>
        <v>732.8</v>
      </c>
      <c r="I198" s="116">
        <f t="shared" si="87"/>
        <v>732.8</v>
      </c>
      <c r="J198" s="132">
        <f t="shared" si="88"/>
        <v>36.64</v>
      </c>
      <c r="K198" s="132">
        <f t="shared" si="89"/>
        <v>732.8</v>
      </c>
      <c r="L198" s="133">
        <f>VLOOKUP(A198,Sheet1!A:C,3,FALSE)</f>
        <v>1</v>
      </c>
      <c r="M198" s="133">
        <f>VLOOKUP(A198,Sheet1!A:D,4,FALSE)</f>
        <v>1</v>
      </c>
      <c r="N198" s="133">
        <f>VLOOKUP(A198,Sheet1!A:E,5,FALSE)</f>
        <v>20</v>
      </c>
      <c r="O198" s="189">
        <f t="shared" si="90"/>
        <v>40.599999999999994</v>
      </c>
      <c r="P198" s="134">
        <f t="shared" si="67"/>
        <v>40.599999999999994</v>
      </c>
      <c r="Q198" s="97" t="s">
        <v>386</v>
      </c>
    </row>
    <row r="199" spans="1:17" ht="12.75" customHeight="1">
      <c r="A199" s="198" t="s">
        <v>785</v>
      </c>
      <c r="B199" s="198" t="s">
        <v>953</v>
      </c>
      <c r="C199" s="117">
        <v>10</v>
      </c>
      <c r="D199" s="117">
        <v>2.68</v>
      </c>
      <c r="E199" s="117">
        <v>3.125</v>
      </c>
      <c r="F199" s="117"/>
      <c r="G199" s="131">
        <f>VLOOKUP(A199,Sheet1!A:B,2,FALSE)</f>
        <v>48.37</v>
      </c>
      <c r="H199" s="131">
        <f t="shared" si="86"/>
        <v>483.7</v>
      </c>
      <c r="I199" s="116">
        <f t="shared" si="87"/>
        <v>483.7</v>
      </c>
      <c r="J199" s="132">
        <f t="shared" si="88"/>
        <v>48.37</v>
      </c>
      <c r="K199" s="132">
        <f t="shared" si="89"/>
        <v>483.7</v>
      </c>
      <c r="L199" s="133">
        <f>VLOOKUP(A199,Sheet1!A:C,3,FALSE)</f>
        <v>1</v>
      </c>
      <c r="M199" s="133">
        <f>VLOOKUP(A199,Sheet1!A:D,4,FALSE)</f>
        <v>1</v>
      </c>
      <c r="N199" s="133">
        <f>VLOOKUP(A199,Sheet1!A:E,5,FALSE)</f>
        <v>21</v>
      </c>
      <c r="O199" s="189">
        <f t="shared" si="90"/>
        <v>26.8</v>
      </c>
      <c r="P199" s="134">
        <f t="shared" si="67"/>
        <v>26.8</v>
      </c>
      <c r="Q199" s="97" t="s">
        <v>915</v>
      </c>
    </row>
    <row r="200" spans="1:17" ht="12.75" customHeight="1">
      <c r="A200" s="198" t="s">
        <v>387</v>
      </c>
      <c r="B200" s="198" t="s">
        <v>388</v>
      </c>
      <c r="C200" s="117">
        <v>12</v>
      </c>
      <c r="D200" s="117">
        <v>2.68</v>
      </c>
      <c r="E200" s="117">
        <v>3.125</v>
      </c>
      <c r="F200" s="117"/>
      <c r="G200" s="131">
        <f>VLOOKUP(A200,Sheet1!A:B,2,FALSE)</f>
        <v>48.37</v>
      </c>
      <c r="H200" s="131">
        <f t="shared" si="86"/>
        <v>580.43999999999994</v>
      </c>
      <c r="I200" s="116">
        <f t="shared" si="87"/>
        <v>580.43999999999994</v>
      </c>
      <c r="J200" s="132">
        <f t="shared" si="88"/>
        <v>48.37</v>
      </c>
      <c r="K200" s="132">
        <f t="shared" si="89"/>
        <v>580.43999999999994</v>
      </c>
      <c r="L200" s="133">
        <f>VLOOKUP(A200,Sheet1!A:C,3,FALSE)</f>
        <v>1</v>
      </c>
      <c r="M200" s="133">
        <f>VLOOKUP(A200,Sheet1!A:D,4,FALSE)</f>
        <v>1</v>
      </c>
      <c r="N200" s="133">
        <f>VLOOKUP(A200,Sheet1!A:E,5,FALSE)</f>
        <v>21</v>
      </c>
      <c r="O200" s="189">
        <f t="shared" si="90"/>
        <v>32.160000000000004</v>
      </c>
      <c r="P200" s="134">
        <f t="shared" si="67"/>
        <v>32.160000000000004</v>
      </c>
      <c r="Q200" s="97" t="s">
        <v>389</v>
      </c>
    </row>
    <row r="201" spans="1:17" ht="12.75" customHeight="1">
      <c r="A201" s="198" t="s">
        <v>390</v>
      </c>
      <c r="B201" s="198" t="s">
        <v>391</v>
      </c>
      <c r="C201" s="117">
        <v>20</v>
      </c>
      <c r="D201" s="117">
        <v>2.68</v>
      </c>
      <c r="E201" s="117">
        <v>3.125</v>
      </c>
      <c r="F201" s="117"/>
      <c r="G201" s="131">
        <f>VLOOKUP(A201,Sheet1!A:B,2,FALSE)</f>
        <v>48.37</v>
      </c>
      <c r="H201" s="131">
        <f t="shared" si="86"/>
        <v>967.4</v>
      </c>
      <c r="I201" s="116">
        <f t="shared" si="87"/>
        <v>967.4</v>
      </c>
      <c r="J201" s="132">
        <f t="shared" si="88"/>
        <v>48.37</v>
      </c>
      <c r="K201" s="132">
        <f t="shared" si="89"/>
        <v>967.4</v>
      </c>
      <c r="L201" s="133">
        <f>VLOOKUP(A201,Sheet1!A:C,3,FALSE)</f>
        <v>1</v>
      </c>
      <c r="M201" s="133">
        <f>VLOOKUP(A201,Sheet1!A:D,4,FALSE)</f>
        <v>1</v>
      </c>
      <c r="N201" s="133">
        <f>VLOOKUP(A201,Sheet1!A:E,5,FALSE)</f>
        <v>15</v>
      </c>
      <c r="O201" s="189">
        <f t="shared" si="90"/>
        <v>53.6</v>
      </c>
      <c r="P201" s="134">
        <f t="shared" si="67"/>
        <v>53.6</v>
      </c>
      <c r="Q201" s="97" t="s">
        <v>392</v>
      </c>
    </row>
    <row r="202" spans="1:17" ht="12.75" customHeight="1">
      <c r="A202" s="198" t="s">
        <v>393</v>
      </c>
      <c r="B202" s="198" t="s">
        <v>394</v>
      </c>
      <c r="C202" s="117">
        <v>12</v>
      </c>
      <c r="D202" s="117">
        <v>3.58</v>
      </c>
      <c r="E202" s="117">
        <v>3.625</v>
      </c>
      <c r="F202" s="117"/>
      <c r="G202" s="131">
        <f>VLOOKUP(A202,Sheet1!A:B,2,FALSE)</f>
        <v>67.03</v>
      </c>
      <c r="H202" s="131">
        <f t="shared" si="86"/>
        <v>804.36</v>
      </c>
      <c r="I202" s="116">
        <f t="shared" si="87"/>
        <v>804.36</v>
      </c>
      <c r="J202" s="132">
        <f t="shared" si="88"/>
        <v>67.03</v>
      </c>
      <c r="K202" s="132">
        <f t="shared" si="89"/>
        <v>804.36</v>
      </c>
      <c r="L202" s="133">
        <f>VLOOKUP(A202,Sheet1!A:C,3,FALSE)</f>
        <v>1</v>
      </c>
      <c r="M202" s="133">
        <f>VLOOKUP(A202,Sheet1!A:D,4,FALSE)</f>
        <v>1</v>
      </c>
      <c r="N202" s="133">
        <f>VLOOKUP(A202,Sheet1!A:E,5,FALSE)</f>
        <v>15</v>
      </c>
      <c r="O202" s="189">
        <f t="shared" si="90"/>
        <v>42.96</v>
      </c>
      <c r="P202" s="134">
        <f t="shared" si="67"/>
        <v>42.96</v>
      </c>
      <c r="Q202" s="97" t="s">
        <v>395</v>
      </c>
    </row>
    <row r="203" spans="1:17" ht="12.75" customHeight="1" thickBot="1">
      <c r="A203" s="198" t="s">
        <v>396</v>
      </c>
      <c r="B203" s="198" t="s">
        <v>397</v>
      </c>
      <c r="C203" s="117">
        <v>12</v>
      </c>
      <c r="D203" s="117">
        <v>4.66</v>
      </c>
      <c r="E203" s="117">
        <v>4.125</v>
      </c>
      <c r="F203" s="117"/>
      <c r="G203" s="131">
        <f>VLOOKUP(A203,Sheet1!A:B,2,FALSE)</f>
        <v>83.89</v>
      </c>
      <c r="H203" s="131">
        <f t="shared" si="86"/>
        <v>1006.6800000000001</v>
      </c>
      <c r="I203" s="116">
        <f t="shared" si="87"/>
        <v>1006.6800000000001</v>
      </c>
      <c r="J203" s="132">
        <f t="shared" si="88"/>
        <v>83.89</v>
      </c>
      <c r="K203" s="132">
        <f t="shared" si="89"/>
        <v>1006.6800000000001</v>
      </c>
      <c r="L203" s="133">
        <f>VLOOKUP(A203,Sheet1!A:C,3,FALSE)</f>
        <v>1</v>
      </c>
      <c r="M203" s="133">
        <f>VLOOKUP(A203,Sheet1!A:D,4,FALSE)</f>
        <v>1</v>
      </c>
      <c r="N203" s="133">
        <f>VLOOKUP(A203,Sheet1!A:E,5,FALSE)</f>
        <v>15</v>
      </c>
      <c r="O203" s="189">
        <f t="shared" si="90"/>
        <v>55.92</v>
      </c>
      <c r="P203" s="134">
        <f t="shared" si="67"/>
        <v>55.92</v>
      </c>
      <c r="Q203" s="97" t="s">
        <v>398</v>
      </c>
    </row>
    <row r="204" spans="1:17" ht="13.7" customHeight="1" thickBot="1">
      <c r="A204" s="230" t="s">
        <v>730</v>
      </c>
      <c r="B204" s="231"/>
      <c r="C204" s="231"/>
      <c r="D204" s="231"/>
      <c r="E204" s="231"/>
      <c r="F204" s="231"/>
      <c r="G204" s="231"/>
      <c r="H204" s="231"/>
      <c r="I204" s="231"/>
      <c r="J204" s="231"/>
      <c r="K204" s="231"/>
      <c r="L204" s="231"/>
      <c r="M204" s="231"/>
      <c r="N204" s="231"/>
      <c r="O204" s="231"/>
      <c r="P204" s="231"/>
      <c r="Q204" s="232"/>
    </row>
    <row r="205" spans="1:17" ht="13.7" customHeight="1">
      <c r="A205" s="199" t="s">
        <v>916</v>
      </c>
      <c r="B205" s="199" t="s">
        <v>945</v>
      </c>
      <c r="C205" s="152">
        <v>10</v>
      </c>
      <c r="D205" s="152">
        <v>0.14499999999999999</v>
      </c>
      <c r="E205" s="148">
        <v>0.375</v>
      </c>
      <c r="F205" s="152"/>
      <c r="G205" s="149">
        <f>VLOOKUP(A205,Sheet1!A:B,2,FALSE)</f>
        <v>3.85</v>
      </c>
      <c r="H205" s="131">
        <f t="shared" si="86"/>
        <v>38.5</v>
      </c>
      <c r="I205" s="150">
        <f t="shared" si="87"/>
        <v>38.5</v>
      </c>
      <c r="J205" s="151">
        <f t="shared" ref="J205:J242" si="94">G205*$U$3</f>
        <v>3.85</v>
      </c>
      <c r="K205" s="151">
        <f t="shared" ref="K205:K242" si="95">I205*$U$3</f>
        <v>38.5</v>
      </c>
      <c r="L205" s="133">
        <f>VLOOKUP(A205,Sheet1!A:C,3,FALSE)</f>
        <v>1</v>
      </c>
      <c r="M205" s="133">
        <f>VLOOKUP(A205,Sheet1!A:D,4,FALSE)</f>
        <v>1</v>
      </c>
      <c r="N205" s="133">
        <f>VLOOKUP(A205,Sheet1!A:E,5,FALSE)</f>
        <v>600</v>
      </c>
      <c r="O205" s="196">
        <f t="shared" ref="O205:O242" si="96">C205*D205</f>
        <v>1.45</v>
      </c>
      <c r="P205" s="134">
        <f t="shared" si="67"/>
        <v>1.45</v>
      </c>
      <c r="Q205" s="147" t="s">
        <v>922</v>
      </c>
    </row>
    <row r="206" spans="1:17" ht="13.7" customHeight="1">
      <c r="A206" s="200" t="s">
        <v>402</v>
      </c>
      <c r="B206" s="200" t="s">
        <v>403</v>
      </c>
      <c r="C206" s="117">
        <v>12</v>
      </c>
      <c r="D206" s="117">
        <v>0.14499999999999999</v>
      </c>
      <c r="E206" s="148">
        <v>0.375</v>
      </c>
      <c r="F206" s="117"/>
      <c r="G206" s="131">
        <f>VLOOKUP(A206,Sheet1!A:B,2,FALSE)</f>
        <v>3.85</v>
      </c>
      <c r="H206" s="131">
        <f t="shared" si="86"/>
        <v>46.2</v>
      </c>
      <c r="I206" s="116">
        <f t="shared" si="87"/>
        <v>46.2</v>
      </c>
      <c r="J206" s="132">
        <f t="shared" si="94"/>
        <v>3.85</v>
      </c>
      <c r="K206" s="132">
        <f t="shared" si="95"/>
        <v>46.2</v>
      </c>
      <c r="L206" s="133">
        <f>VLOOKUP(A206,Sheet1!A:C,3,FALSE)</f>
        <v>1</v>
      </c>
      <c r="M206" s="133">
        <f>VLOOKUP(A206,Sheet1!A:D,4,FALSE)</f>
        <v>1</v>
      </c>
      <c r="N206" s="133">
        <f>VLOOKUP(A206,Sheet1!A:E,5,FALSE)</f>
        <v>600</v>
      </c>
      <c r="O206" s="189">
        <f t="shared" si="96"/>
        <v>1.7399999999999998</v>
      </c>
      <c r="P206" s="134">
        <f t="shared" si="67"/>
        <v>1.7399999999999998</v>
      </c>
      <c r="Q206" s="97" t="s">
        <v>404</v>
      </c>
    </row>
    <row r="207" spans="1:17" ht="13.7" customHeight="1">
      <c r="A207" s="200" t="s">
        <v>694</v>
      </c>
      <c r="B207" s="200" t="s">
        <v>695</v>
      </c>
      <c r="C207" s="117">
        <v>20</v>
      </c>
      <c r="D207" s="117">
        <v>0.14499999999999999</v>
      </c>
      <c r="E207" s="148">
        <v>0.375</v>
      </c>
      <c r="F207" s="117"/>
      <c r="G207" s="131">
        <f>VLOOKUP(A207,Sheet1!A:B,2,FALSE)</f>
        <v>3.85</v>
      </c>
      <c r="H207" s="131">
        <f t="shared" si="86"/>
        <v>77</v>
      </c>
      <c r="I207" s="116">
        <f t="shared" si="87"/>
        <v>77</v>
      </c>
      <c r="J207" s="132">
        <f t="shared" si="94"/>
        <v>3.85</v>
      </c>
      <c r="K207" s="132">
        <f t="shared" si="95"/>
        <v>77</v>
      </c>
      <c r="L207" s="133">
        <f>VLOOKUP(A207,Sheet1!A:C,3,FALSE)</f>
        <v>1</v>
      </c>
      <c r="M207" s="133">
        <f>VLOOKUP(A207,Sheet1!A:D,4,FALSE)</f>
        <v>1</v>
      </c>
      <c r="N207" s="133">
        <f>VLOOKUP(A207,Sheet1!A:E,5,FALSE)</f>
        <v>340</v>
      </c>
      <c r="O207" s="189">
        <f t="shared" si="96"/>
        <v>2.9</v>
      </c>
      <c r="P207" s="134">
        <f t="shared" si="67"/>
        <v>2.9</v>
      </c>
      <c r="Q207" s="97" t="s">
        <v>696</v>
      </c>
    </row>
    <row r="208" spans="1:17" ht="13.7" customHeight="1">
      <c r="A208" s="200" t="s">
        <v>917</v>
      </c>
      <c r="B208" s="200" t="s">
        <v>934</v>
      </c>
      <c r="C208" s="117">
        <v>10</v>
      </c>
      <c r="D208" s="117">
        <v>0.26900000000000002</v>
      </c>
      <c r="E208" s="119">
        <v>0.5</v>
      </c>
      <c r="F208" s="117"/>
      <c r="G208" s="131">
        <f>VLOOKUP(A208,Sheet1!A:B,2,FALSE)</f>
        <v>5.83</v>
      </c>
      <c r="H208" s="131">
        <f t="shared" si="86"/>
        <v>58.3</v>
      </c>
      <c r="I208" s="116">
        <f t="shared" si="87"/>
        <v>58.3</v>
      </c>
      <c r="J208" s="132">
        <f t="shared" si="94"/>
        <v>5.83</v>
      </c>
      <c r="K208" s="132">
        <f t="shared" si="95"/>
        <v>58.3</v>
      </c>
      <c r="L208" s="133">
        <f>VLOOKUP(A208,Sheet1!A:C,3,FALSE)</f>
        <v>1</v>
      </c>
      <c r="M208" s="133">
        <f>VLOOKUP(A208,Sheet1!A:D,4,FALSE)</f>
        <v>1</v>
      </c>
      <c r="N208" s="133">
        <f>VLOOKUP(A208,Sheet1!A:E,5,FALSE)</f>
        <v>300</v>
      </c>
      <c r="O208" s="189">
        <f t="shared" si="96"/>
        <v>2.6900000000000004</v>
      </c>
      <c r="P208" s="134">
        <f t="shared" si="67"/>
        <v>2.6900000000000004</v>
      </c>
      <c r="Q208" s="97" t="s">
        <v>923</v>
      </c>
    </row>
    <row r="209" spans="1:17" ht="13.7" customHeight="1">
      <c r="A209" s="200" t="s">
        <v>405</v>
      </c>
      <c r="B209" s="200" t="s">
        <v>406</v>
      </c>
      <c r="C209" s="117">
        <v>12</v>
      </c>
      <c r="D209" s="117">
        <v>0.26900000000000002</v>
      </c>
      <c r="E209" s="119">
        <v>0.5</v>
      </c>
      <c r="F209" s="117"/>
      <c r="G209" s="131">
        <f>VLOOKUP(A209,Sheet1!A:B,2,FALSE)</f>
        <v>5.83</v>
      </c>
      <c r="H209" s="131">
        <f t="shared" si="86"/>
        <v>69.960000000000008</v>
      </c>
      <c r="I209" s="116">
        <f t="shared" si="87"/>
        <v>69.960000000000008</v>
      </c>
      <c r="J209" s="132">
        <f t="shared" si="94"/>
        <v>5.83</v>
      </c>
      <c r="K209" s="132">
        <f t="shared" si="95"/>
        <v>69.960000000000008</v>
      </c>
      <c r="L209" s="133">
        <f>VLOOKUP(A209,Sheet1!A:C,3,FALSE)</f>
        <v>1</v>
      </c>
      <c r="M209" s="133">
        <f>VLOOKUP(A209,Sheet1!A:D,4,FALSE)</f>
        <v>1</v>
      </c>
      <c r="N209" s="133">
        <f>VLOOKUP(A209,Sheet1!A:E,5,FALSE)</f>
        <v>300</v>
      </c>
      <c r="O209" s="189">
        <f t="shared" si="96"/>
        <v>3.2280000000000002</v>
      </c>
      <c r="P209" s="134">
        <f t="shared" si="67"/>
        <v>3.2280000000000002</v>
      </c>
      <c r="Q209" s="97" t="s">
        <v>407</v>
      </c>
    </row>
    <row r="210" spans="1:17" ht="13.7" customHeight="1">
      <c r="A210" s="200" t="s">
        <v>697</v>
      </c>
      <c r="B210" s="200" t="s">
        <v>698</v>
      </c>
      <c r="C210" s="117">
        <v>20</v>
      </c>
      <c r="D210" s="117">
        <v>0.26900000000000002</v>
      </c>
      <c r="E210" s="119">
        <v>0.5</v>
      </c>
      <c r="F210" s="117"/>
      <c r="G210" s="131">
        <f>VLOOKUP(A210,Sheet1!A:B,2,FALSE)</f>
        <v>5.83</v>
      </c>
      <c r="H210" s="131">
        <f t="shared" si="86"/>
        <v>116.6</v>
      </c>
      <c r="I210" s="116">
        <f t="shared" si="87"/>
        <v>116.6</v>
      </c>
      <c r="J210" s="132">
        <f t="shared" si="94"/>
        <v>5.83</v>
      </c>
      <c r="K210" s="132">
        <f t="shared" si="95"/>
        <v>116.6</v>
      </c>
      <c r="L210" s="133">
        <f>VLOOKUP(A210,Sheet1!A:C,3,FALSE)</f>
        <v>1</v>
      </c>
      <c r="M210" s="133">
        <f>VLOOKUP(A210,Sheet1!A:D,4,FALSE)</f>
        <v>1</v>
      </c>
      <c r="N210" s="133">
        <f>VLOOKUP(A210,Sheet1!A:E,5,FALSE)</f>
        <v>180</v>
      </c>
      <c r="O210" s="189">
        <f t="shared" si="96"/>
        <v>5.3800000000000008</v>
      </c>
      <c r="P210" s="134">
        <f t="shared" si="67"/>
        <v>5.3800000000000008</v>
      </c>
      <c r="Q210" s="97" t="s">
        <v>699</v>
      </c>
    </row>
    <row r="211" spans="1:17" ht="13.7" customHeight="1">
      <c r="A211" s="200" t="s">
        <v>775</v>
      </c>
      <c r="B211" s="200" t="s">
        <v>935</v>
      </c>
      <c r="C211" s="117">
        <v>10</v>
      </c>
      <c r="D211" s="117">
        <v>0.34399999999999997</v>
      </c>
      <c r="E211" s="119">
        <v>0.625</v>
      </c>
      <c r="F211" s="117"/>
      <c r="G211" s="131">
        <f>VLOOKUP(A211,Sheet1!A:B,2,FALSE)</f>
        <v>6.81</v>
      </c>
      <c r="H211" s="131">
        <f t="shared" si="86"/>
        <v>68.099999999999994</v>
      </c>
      <c r="I211" s="116">
        <f t="shared" si="87"/>
        <v>68.099999999999994</v>
      </c>
      <c r="J211" s="132">
        <f t="shared" si="94"/>
        <v>6.81</v>
      </c>
      <c r="K211" s="132">
        <f t="shared" si="95"/>
        <v>68.099999999999994</v>
      </c>
      <c r="L211" s="133">
        <f>VLOOKUP(A211,Sheet1!A:C,3,FALSE)</f>
        <v>1</v>
      </c>
      <c r="M211" s="133">
        <f>VLOOKUP(A211,Sheet1!A:D,4,FALSE)</f>
        <v>1</v>
      </c>
      <c r="N211" s="133">
        <f>VLOOKUP(A211,Sheet1!A:E,5,FALSE)</f>
        <v>240</v>
      </c>
      <c r="O211" s="189">
        <f t="shared" si="96"/>
        <v>3.4399999999999995</v>
      </c>
      <c r="P211" s="134">
        <f t="shared" si="67"/>
        <v>3.4399999999999995</v>
      </c>
      <c r="Q211" s="97" t="s">
        <v>924</v>
      </c>
    </row>
    <row r="212" spans="1:17" ht="13.7" customHeight="1">
      <c r="A212" s="200" t="s">
        <v>408</v>
      </c>
      <c r="B212" s="200" t="s">
        <v>409</v>
      </c>
      <c r="C212" s="117">
        <v>12</v>
      </c>
      <c r="D212" s="117">
        <v>0.34399999999999997</v>
      </c>
      <c r="E212" s="119">
        <v>0.625</v>
      </c>
      <c r="F212" s="117"/>
      <c r="G212" s="131">
        <f>VLOOKUP(A212,Sheet1!A:B,2,FALSE)</f>
        <v>6.81</v>
      </c>
      <c r="H212" s="131">
        <f t="shared" si="86"/>
        <v>81.72</v>
      </c>
      <c r="I212" s="116">
        <f t="shared" si="87"/>
        <v>81.72</v>
      </c>
      <c r="J212" s="132">
        <f t="shared" si="94"/>
        <v>6.81</v>
      </c>
      <c r="K212" s="132">
        <f t="shared" si="95"/>
        <v>81.72</v>
      </c>
      <c r="L212" s="133">
        <f>VLOOKUP(A212,Sheet1!A:C,3,FALSE)</f>
        <v>1</v>
      </c>
      <c r="M212" s="133">
        <f>VLOOKUP(A212,Sheet1!A:D,4,FALSE)</f>
        <v>1</v>
      </c>
      <c r="N212" s="133">
        <f>VLOOKUP(A212,Sheet1!A:E,5,FALSE)</f>
        <v>240</v>
      </c>
      <c r="O212" s="189">
        <f t="shared" si="96"/>
        <v>4.1280000000000001</v>
      </c>
      <c r="P212" s="134">
        <f t="shared" si="67"/>
        <v>4.1280000000000001</v>
      </c>
      <c r="Q212" s="97" t="s">
        <v>410</v>
      </c>
    </row>
    <row r="213" spans="1:17" ht="13.7" customHeight="1">
      <c r="A213" s="200" t="s">
        <v>700</v>
      </c>
      <c r="B213" s="200" t="s">
        <v>701</v>
      </c>
      <c r="C213" s="117">
        <v>20</v>
      </c>
      <c r="D213" s="117">
        <v>0.34399999999999997</v>
      </c>
      <c r="E213" s="119">
        <v>0.625</v>
      </c>
      <c r="F213" s="117"/>
      <c r="G213" s="131">
        <f>VLOOKUP(A213,Sheet1!A:B,2,FALSE)</f>
        <v>6.81</v>
      </c>
      <c r="H213" s="131">
        <f t="shared" si="86"/>
        <v>136.19999999999999</v>
      </c>
      <c r="I213" s="116">
        <f t="shared" si="87"/>
        <v>136.19999999999999</v>
      </c>
      <c r="J213" s="132">
        <f t="shared" si="94"/>
        <v>6.81</v>
      </c>
      <c r="K213" s="132">
        <f t="shared" si="95"/>
        <v>136.19999999999999</v>
      </c>
      <c r="L213" s="133">
        <f>VLOOKUP(A213,Sheet1!A:C,3,FALSE)</f>
        <v>1</v>
      </c>
      <c r="M213" s="133">
        <f>VLOOKUP(A213,Sheet1!A:D,4,FALSE)</f>
        <v>1</v>
      </c>
      <c r="N213" s="133">
        <f>VLOOKUP(A213,Sheet1!A:E,5,FALSE)</f>
        <v>150</v>
      </c>
      <c r="O213" s="189">
        <f t="shared" si="96"/>
        <v>6.879999999999999</v>
      </c>
      <c r="P213" s="134">
        <f t="shared" si="67"/>
        <v>6.879999999999999</v>
      </c>
      <c r="Q213" s="97" t="s">
        <v>702</v>
      </c>
    </row>
    <row r="214" spans="1:17" ht="13.7" customHeight="1">
      <c r="A214" s="200" t="s">
        <v>918</v>
      </c>
      <c r="B214" s="200" t="s">
        <v>936</v>
      </c>
      <c r="C214" s="117">
        <v>10</v>
      </c>
      <c r="D214" s="117">
        <v>0.41799999999999998</v>
      </c>
      <c r="E214" s="119">
        <v>0.75</v>
      </c>
      <c r="F214" s="117"/>
      <c r="G214" s="131">
        <f>VLOOKUP(A214,Sheet1!A:B,2,FALSE)</f>
        <v>8.9499999999999993</v>
      </c>
      <c r="H214" s="131">
        <f t="shared" si="86"/>
        <v>89.5</v>
      </c>
      <c r="I214" s="116">
        <f t="shared" si="87"/>
        <v>89.5</v>
      </c>
      <c r="J214" s="132">
        <f t="shared" si="94"/>
        <v>8.9499999999999993</v>
      </c>
      <c r="K214" s="132">
        <f t="shared" si="95"/>
        <v>89.5</v>
      </c>
      <c r="L214" s="133">
        <f>VLOOKUP(A214,Sheet1!A:C,3,FALSE)</f>
        <v>1</v>
      </c>
      <c r="M214" s="133">
        <f>VLOOKUP(A214,Sheet1!A:D,4,FALSE)</f>
        <v>1</v>
      </c>
      <c r="N214" s="133">
        <f>VLOOKUP(A214,Sheet1!A:E,5,FALSE)</f>
        <v>200</v>
      </c>
      <c r="O214" s="189">
        <f t="shared" si="96"/>
        <v>4.18</v>
      </c>
      <c r="P214" s="134">
        <f t="shared" si="67"/>
        <v>4.18</v>
      </c>
      <c r="Q214" s="97" t="s">
        <v>925</v>
      </c>
    </row>
    <row r="215" spans="1:17" ht="13.7" customHeight="1">
      <c r="A215" s="200" t="s">
        <v>411</v>
      </c>
      <c r="B215" s="200" t="s">
        <v>412</v>
      </c>
      <c r="C215" s="117">
        <v>12</v>
      </c>
      <c r="D215" s="117">
        <v>0.41799999999999998</v>
      </c>
      <c r="E215" s="119">
        <v>0.75</v>
      </c>
      <c r="F215" s="117"/>
      <c r="G215" s="131">
        <f>VLOOKUP(A215,Sheet1!A:B,2,FALSE)</f>
        <v>8.9499999999999993</v>
      </c>
      <c r="H215" s="131">
        <f t="shared" si="86"/>
        <v>107.39999999999999</v>
      </c>
      <c r="I215" s="116">
        <f t="shared" si="87"/>
        <v>107.39999999999999</v>
      </c>
      <c r="J215" s="132">
        <f t="shared" si="94"/>
        <v>8.9499999999999993</v>
      </c>
      <c r="K215" s="132">
        <f t="shared" si="95"/>
        <v>107.39999999999999</v>
      </c>
      <c r="L215" s="133">
        <f>VLOOKUP(A215,Sheet1!A:C,3,FALSE)</f>
        <v>1</v>
      </c>
      <c r="M215" s="133">
        <f>VLOOKUP(A215,Sheet1!A:D,4,FALSE)</f>
        <v>1</v>
      </c>
      <c r="N215" s="133">
        <f>VLOOKUP(A215,Sheet1!A:E,5,FALSE)</f>
        <v>200</v>
      </c>
      <c r="O215" s="189">
        <f t="shared" si="96"/>
        <v>5.016</v>
      </c>
      <c r="P215" s="134">
        <f t="shared" si="67"/>
        <v>5.016</v>
      </c>
      <c r="Q215" s="97" t="s">
        <v>413</v>
      </c>
    </row>
    <row r="216" spans="1:17" ht="13.7" customHeight="1">
      <c r="A216" s="200" t="s">
        <v>703</v>
      </c>
      <c r="B216" s="200" t="s">
        <v>704</v>
      </c>
      <c r="C216" s="117">
        <v>20</v>
      </c>
      <c r="D216" s="117">
        <v>0.41799999999999998</v>
      </c>
      <c r="E216" s="119">
        <v>0.75</v>
      </c>
      <c r="F216" s="117"/>
      <c r="G216" s="131">
        <f>VLOOKUP(A216,Sheet1!A:B,2,FALSE)</f>
        <v>8.9499999999999993</v>
      </c>
      <c r="H216" s="131">
        <f t="shared" si="86"/>
        <v>179</v>
      </c>
      <c r="I216" s="116">
        <f t="shared" si="87"/>
        <v>179</v>
      </c>
      <c r="J216" s="132">
        <f t="shared" si="94"/>
        <v>8.9499999999999993</v>
      </c>
      <c r="K216" s="132">
        <f t="shared" si="95"/>
        <v>179</v>
      </c>
      <c r="L216" s="133">
        <f>VLOOKUP(A216,Sheet1!A:C,3,FALSE)</f>
        <v>1</v>
      </c>
      <c r="M216" s="133">
        <f>VLOOKUP(A216,Sheet1!A:D,4,FALSE)</f>
        <v>1</v>
      </c>
      <c r="N216" s="133">
        <f>VLOOKUP(A216,Sheet1!A:E,5,FALSE)</f>
        <v>120</v>
      </c>
      <c r="O216" s="189">
        <f t="shared" si="96"/>
        <v>8.36</v>
      </c>
      <c r="P216" s="134">
        <f t="shared" si="67"/>
        <v>8.36</v>
      </c>
      <c r="Q216" s="97" t="s">
        <v>705</v>
      </c>
    </row>
    <row r="217" spans="1:17" ht="13.7" customHeight="1">
      <c r="A217" s="200" t="s">
        <v>776</v>
      </c>
      <c r="B217" s="200" t="s">
        <v>937</v>
      </c>
      <c r="C217" s="117">
        <v>10</v>
      </c>
      <c r="D217" s="117">
        <v>0.64100000000000001</v>
      </c>
      <c r="E217" s="119">
        <v>0.875</v>
      </c>
      <c r="F217" s="117"/>
      <c r="G217" s="131">
        <f>VLOOKUP(A217,Sheet1!A:B,2,FALSE)</f>
        <v>12.61</v>
      </c>
      <c r="H217" s="131">
        <f t="shared" si="86"/>
        <v>126.1</v>
      </c>
      <c r="I217" s="116">
        <f t="shared" si="87"/>
        <v>126.1</v>
      </c>
      <c r="J217" s="132">
        <f t="shared" si="94"/>
        <v>12.61</v>
      </c>
      <c r="K217" s="132">
        <f t="shared" si="95"/>
        <v>126.1</v>
      </c>
      <c r="L217" s="133">
        <f>VLOOKUP(A217,Sheet1!A:C,3,FALSE)</f>
        <v>1</v>
      </c>
      <c r="M217" s="133">
        <f>VLOOKUP(A217,Sheet1!A:D,4,FALSE)</f>
        <v>1</v>
      </c>
      <c r="N217" s="133">
        <f>VLOOKUP(A217,Sheet1!A:E,5,FALSE)</f>
        <v>120</v>
      </c>
      <c r="O217" s="189">
        <f t="shared" si="96"/>
        <v>6.41</v>
      </c>
      <c r="P217" s="134">
        <f t="shared" si="67"/>
        <v>6.41</v>
      </c>
      <c r="Q217" s="97" t="s">
        <v>926</v>
      </c>
    </row>
    <row r="218" spans="1:17" ht="13.7" customHeight="1">
      <c r="A218" s="200" t="s">
        <v>414</v>
      </c>
      <c r="B218" s="200" t="s">
        <v>415</v>
      </c>
      <c r="C218" s="117">
        <v>12</v>
      </c>
      <c r="D218" s="117">
        <v>0.64100000000000001</v>
      </c>
      <c r="E218" s="119">
        <v>0.875</v>
      </c>
      <c r="F218" s="117"/>
      <c r="G218" s="131">
        <f>VLOOKUP(A218,Sheet1!A:B,2,FALSE)</f>
        <v>12.61</v>
      </c>
      <c r="H218" s="131">
        <f t="shared" si="86"/>
        <v>151.32</v>
      </c>
      <c r="I218" s="116">
        <f t="shared" si="87"/>
        <v>151.32</v>
      </c>
      <c r="J218" s="132">
        <f t="shared" si="94"/>
        <v>12.61</v>
      </c>
      <c r="K218" s="132">
        <f t="shared" si="95"/>
        <v>151.32</v>
      </c>
      <c r="L218" s="133">
        <f>VLOOKUP(A218,Sheet1!A:C,3,FALSE)</f>
        <v>1</v>
      </c>
      <c r="M218" s="133">
        <f>VLOOKUP(A218,Sheet1!A:D,4,FALSE)</f>
        <v>1</v>
      </c>
      <c r="N218" s="133">
        <f>VLOOKUP(A218,Sheet1!A:E,5,FALSE)</f>
        <v>120</v>
      </c>
      <c r="O218" s="189">
        <f t="shared" si="96"/>
        <v>7.6920000000000002</v>
      </c>
      <c r="P218" s="134">
        <f t="shared" si="67"/>
        <v>7.6920000000000002</v>
      </c>
      <c r="Q218" s="97" t="s">
        <v>416</v>
      </c>
    </row>
    <row r="219" spans="1:17" ht="13.7" customHeight="1">
      <c r="A219" s="200" t="s">
        <v>706</v>
      </c>
      <c r="B219" s="200" t="s">
        <v>707</v>
      </c>
      <c r="C219" s="117">
        <v>20</v>
      </c>
      <c r="D219" s="117">
        <v>0.64100000000000001</v>
      </c>
      <c r="E219" s="119">
        <v>0.875</v>
      </c>
      <c r="F219" s="117"/>
      <c r="G219" s="131">
        <f>VLOOKUP(A219,Sheet1!A:B,2,FALSE)</f>
        <v>12.61</v>
      </c>
      <c r="H219" s="131">
        <f t="shared" si="86"/>
        <v>252.2</v>
      </c>
      <c r="I219" s="116">
        <f t="shared" si="87"/>
        <v>252.2</v>
      </c>
      <c r="J219" s="132">
        <f t="shared" si="94"/>
        <v>12.61</v>
      </c>
      <c r="K219" s="132">
        <f t="shared" si="95"/>
        <v>252.2</v>
      </c>
      <c r="L219" s="133">
        <f>VLOOKUP(A219,Sheet1!A:C,3,FALSE)</f>
        <v>1</v>
      </c>
      <c r="M219" s="133">
        <f>VLOOKUP(A219,Sheet1!A:D,4,FALSE)</f>
        <v>1</v>
      </c>
      <c r="N219" s="133">
        <f>VLOOKUP(A219,Sheet1!A:E,5,FALSE)</f>
        <v>80</v>
      </c>
      <c r="O219" s="189">
        <f t="shared" si="96"/>
        <v>12.82</v>
      </c>
      <c r="P219" s="134">
        <f t="shared" si="67"/>
        <v>12.82</v>
      </c>
      <c r="Q219" s="97" t="s">
        <v>708</v>
      </c>
    </row>
    <row r="220" spans="1:17" ht="13.7" customHeight="1">
      <c r="A220" s="200" t="s">
        <v>777</v>
      </c>
      <c r="B220" s="200" t="s">
        <v>938</v>
      </c>
      <c r="C220" s="117">
        <v>10</v>
      </c>
      <c r="D220" s="117">
        <v>0.83899999999999997</v>
      </c>
      <c r="E220" s="119">
        <v>1.125</v>
      </c>
      <c r="F220" s="117"/>
      <c r="G220" s="131">
        <f>VLOOKUP(A220,Sheet1!A:B,2,FALSE)</f>
        <v>16.7</v>
      </c>
      <c r="H220" s="131">
        <f t="shared" si="86"/>
        <v>167</v>
      </c>
      <c r="I220" s="116">
        <f t="shared" si="87"/>
        <v>167</v>
      </c>
      <c r="J220" s="132">
        <f t="shared" si="94"/>
        <v>16.7</v>
      </c>
      <c r="K220" s="132">
        <f t="shared" si="95"/>
        <v>167</v>
      </c>
      <c r="L220" s="133">
        <f>VLOOKUP(A220,Sheet1!A:C,3,FALSE)</f>
        <v>1</v>
      </c>
      <c r="M220" s="133">
        <f>VLOOKUP(A220,Sheet1!A:D,4,FALSE)</f>
        <v>1</v>
      </c>
      <c r="N220" s="133">
        <f>VLOOKUP(A220,Sheet1!A:E,5,FALSE)</f>
        <v>90</v>
      </c>
      <c r="O220" s="189">
        <f t="shared" si="96"/>
        <v>8.39</v>
      </c>
      <c r="P220" s="134">
        <f t="shared" si="67"/>
        <v>8.39</v>
      </c>
      <c r="Q220" s="97" t="s">
        <v>927</v>
      </c>
    </row>
    <row r="221" spans="1:17" ht="13.7" customHeight="1">
      <c r="A221" s="200" t="s">
        <v>417</v>
      </c>
      <c r="B221" s="200" t="s">
        <v>418</v>
      </c>
      <c r="C221" s="117">
        <v>12</v>
      </c>
      <c r="D221" s="117">
        <v>0.83899999999999997</v>
      </c>
      <c r="E221" s="119">
        <v>1.125</v>
      </c>
      <c r="F221" s="117"/>
      <c r="G221" s="131">
        <f>VLOOKUP(A221,Sheet1!A:B,2,FALSE)</f>
        <v>16.7</v>
      </c>
      <c r="H221" s="131">
        <f t="shared" si="86"/>
        <v>200.39999999999998</v>
      </c>
      <c r="I221" s="116">
        <f t="shared" si="87"/>
        <v>200.39999999999998</v>
      </c>
      <c r="J221" s="132">
        <f t="shared" si="94"/>
        <v>16.7</v>
      </c>
      <c r="K221" s="132">
        <f t="shared" si="95"/>
        <v>200.39999999999998</v>
      </c>
      <c r="L221" s="133">
        <f>VLOOKUP(A221,Sheet1!A:C,3,FALSE)</f>
        <v>1</v>
      </c>
      <c r="M221" s="133">
        <f>VLOOKUP(A221,Sheet1!A:D,4,FALSE)</f>
        <v>1</v>
      </c>
      <c r="N221" s="133">
        <f>VLOOKUP(A221,Sheet1!A:E,5,FALSE)</f>
        <v>90</v>
      </c>
      <c r="O221" s="189">
        <f t="shared" si="96"/>
        <v>10.068</v>
      </c>
      <c r="P221" s="134">
        <f t="shared" si="67"/>
        <v>10.068</v>
      </c>
      <c r="Q221" s="97" t="s">
        <v>419</v>
      </c>
    </row>
    <row r="222" spans="1:17" ht="13.7" customHeight="1">
      <c r="A222" s="200" t="s">
        <v>709</v>
      </c>
      <c r="B222" s="200" t="s">
        <v>710</v>
      </c>
      <c r="C222" s="117">
        <v>20</v>
      </c>
      <c r="D222" s="117">
        <v>0.83899999999999997</v>
      </c>
      <c r="E222" s="119">
        <v>1.125</v>
      </c>
      <c r="F222" s="117"/>
      <c r="G222" s="131">
        <f>VLOOKUP(A222,Sheet1!A:B,2,FALSE)</f>
        <v>16.7</v>
      </c>
      <c r="H222" s="131">
        <f t="shared" si="86"/>
        <v>334</v>
      </c>
      <c r="I222" s="116">
        <f t="shared" si="87"/>
        <v>334</v>
      </c>
      <c r="J222" s="132">
        <f t="shared" si="94"/>
        <v>16.7</v>
      </c>
      <c r="K222" s="132">
        <f t="shared" si="95"/>
        <v>334</v>
      </c>
      <c r="L222" s="133">
        <f>VLOOKUP(A222,Sheet1!A:C,3,FALSE)</f>
        <v>1</v>
      </c>
      <c r="M222" s="133">
        <f>VLOOKUP(A222,Sheet1!A:D,4,FALSE)</f>
        <v>1</v>
      </c>
      <c r="N222" s="133">
        <f>VLOOKUP(A222,Sheet1!A:E,5,FALSE)</f>
        <v>60</v>
      </c>
      <c r="O222" s="189">
        <f t="shared" si="96"/>
        <v>16.78</v>
      </c>
      <c r="P222" s="134">
        <f t="shared" si="67"/>
        <v>16.78</v>
      </c>
      <c r="Q222" s="97" t="s">
        <v>711</v>
      </c>
    </row>
    <row r="223" spans="1:17" ht="13.7" customHeight="1">
      <c r="A223" s="200" t="s">
        <v>919</v>
      </c>
      <c r="B223" s="200" t="s">
        <v>939</v>
      </c>
      <c r="C223" s="117">
        <v>10</v>
      </c>
      <c r="D223" s="117">
        <v>1.04</v>
      </c>
      <c r="E223" s="119">
        <v>1.375</v>
      </c>
      <c r="F223" s="117"/>
      <c r="G223" s="131">
        <f>VLOOKUP(A223,Sheet1!A:B,2,FALSE)</f>
        <v>21.34</v>
      </c>
      <c r="H223" s="131">
        <f t="shared" si="86"/>
        <v>213.4</v>
      </c>
      <c r="I223" s="116">
        <f t="shared" si="87"/>
        <v>213.4</v>
      </c>
      <c r="J223" s="132">
        <f t="shared" si="94"/>
        <v>21.34</v>
      </c>
      <c r="K223" s="132">
        <f t="shared" si="95"/>
        <v>213.4</v>
      </c>
      <c r="L223" s="133">
        <f>VLOOKUP(A223,Sheet1!A:C,3,FALSE)</f>
        <v>1</v>
      </c>
      <c r="M223" s="133">
        <f>VLOOKUP(A223,Sheet1!A:D,4,FALSE)</f>
        <v>1</v>
      </c>
      <c r="N223" s="133">
        <f>VLOOKUP(A223,Sheet1!A:E,5,FALSE)</f>
        <v>75</v>
      </c>
      <c r="O223" s="189">
        <f t="shared" si="96"/>
        <v>10.4</v>
      </c>
      <c r="P223" s="134">
        <f t="shared" si="67"/>
        <v>10.4</v>
      </c>
      <c r="Q223" s="97" t="s">
        <v>928</v>
      </c>
    </row>
    <row r="224" spans="1:17" ht="13.7" customHeight="1">
      <c r="A224" s="200" t="s">
        <v>420</v>
      </c>
      <c r="B224" s="200" t="s">
        <v>421</v>
      </c>
      <c r="C224" s="117">
        <v>12</v>
      </c>
      <c r="D224" s="117">
        <v>1.04</v>
      </c>
      <c r="E224" s="119">
        <v>1.375</v>
      </c>
      <c r="F224" s="117"/>
      <c r="G224" s="131">
        <f>VLOOKUP(A224,Sheet1!A:B,2,FALSE)</f>
        <v>21.34</v>
      </c>
      <c r="H224" s="131">
        <f t="shared" si="86"/>
        <v>256.08</v>
      </c>
      <c r="I224" s="116">
        <f t="shared" si="87"/>
        <v>256.08</v>
      </c>
      <c r="J224" s="132">
        <f t="shared" si="94"/>
        <v>21.34</v>
      </c>
      <c r="K224" s="132">
        <f t="shared" si="95"/>
        <v>256.08</v>
      </c>
      <c r="L224" s="133">
        <f>VLOOKUP(A224,Sheet1!A:C,3,FALSE)</f>
        <v>1</v>
      </c>
      <c r="M224" s="133">
        <f>VLOOKUP(A224,Sheet1!A:D,4,FALSE)</f>
        <v>1</v>
      </c>
      <c r="N224" s="133">
        <f>VLOOKUP(A224,Sheet1!A:E,5,FALSE)</f>
        <v>75</v>
      </c>
      <c r="O224" s="189">
        <f t="shared" si="96"/>
        <v>12.48</v>
      </c>
      <c r="P224" s="134">
        <f t="shared" si="67"/>
        <v>12.48</v>
      </c>
      <c r="Q224" s="97" t="s">
        <v>422</v>
      </c>
    </row>
    <row r="225" spans="1:17" ht="13.7" customHeight="1">
      <c r="A225" s="200" t="s">
        <v>712</v>
      </c>
      <c r="B225" s="200" t="s">
        <v>946</v>
      </c>
      <c r="C225" s="117">
        <v>20</v>
      </c>
      <c r="D225" s="117">
        <v>1.04</v>
      </c>
      <c r="E225" s="119">
        <v>1.375</v>
      </c>
      <c r="F225" s="117"/>
      <c r="G225" s="131">
        <f>VLOOKUP(A225,Sheet1!A:B,2,FALSE)</f>
        <v>21.34</v>
      </c>
      <c r="H225" s="131">
        <f t="shared" si="86"/>
        <v>426.8</v>
      </c>
      <c r="I225" s="116">
        <f t="shared" si="87"/>
        <v>426.8</v>
      </c>
      <c r="J225" s="132">
        <f t="shared" si="94"/>
        <v>21.34</v>
      </c>
      <c r="K225" s="132">
        <f t="shared" si="95"/>
        <v>426.8</v>
      </c>
      <c r="L225" s="133">
        <f>VLOOKUP(A225,Sheet1!A:C,3,FALSE)</f>
        <v>1</v>
      </c>
      <c r="M225" s="133">
        <f>VLOOKUP(A225,Sheet1!A:D,4,FALSE)</f>
        <v>1</v>
      </c>
      <c r="N225" s="133">
        <f>VLOOKUP(A225,Sheet1!A:E,5,FALSE)</f>
        <v>50</v>
      </c>
      <c r="O225" s="189">
        <f t="shared" si="96"/>
        <v>20.8</v>
      </c>
      <c r="P225" s="134">
        <f t="shared" si="67"/>
        <v>20.8</v>
      </c>
      <c r="Q225" s="97" t="s">
        <v>713</v>
      </c>
    </row>
    <row r="226" spans="1:17" ht="13.7" customHeight="1">
      <c r="A226" s="200" t="s">
        <v>778</v>
      </c>
      <c r="B226" s="200" t="s">
        <v>940</v>
      </c>
      <c r="C226" s="117">
        <v>10</v>
      </c>
      <c r="D226" s="117">
        <v>1.36</v>
      </c>
      <c r="E226" s="119">
        <v>1.625</v>
      </c>
      <c r="F226" s="117"/>
      <c r="G226" s="131">
        <f>VLOOKUP(A226,Sheet1!A:B,2,FALSE)</f>
        <v>27.81</v>
      </c>
      <c r="H226" s="131">
        <f t="shared" si="86"/>
        <v>278.09999999999997</v>
      </c>
      <c r="I226" s="116">
        <f t="shared" si="87"/>
        <v>278.09999999999997</v>
      </c>
      <c r="J226" s="132">
        <f t="shared" si="94"/>
        <v>27.81</v>
      </c>
      <c r="K226" s="132">
        <f t="shared" si="95"/>
        <v>278.09999999999997</v>
      </c>
      <c r="L226" s="133">
        <f>VLOOKUP(A226,Sheet1!A:C,3,FALSE)</f>
        <v>1</v>
      </c>
      <c r="M226" s="133">
        <f>VLOOKUP(A226,Sheet1!A:D,4,FALSE)</f>
        <v>1</v>
      </c>
      <c r="N226" s="133">
        <f>VLOOKUP(A226,Sheet1!A:E,5,FALSE)</f>
        <v>50</v>
      </c>
      <c r="O226" s="189">
        <f t="shared" si="96"/>
        <v>13.600000000000001</v>
      </c>
      <c r="P226" s="134">
        <f t="shared" si="67"/>
        <v>13.600000000000001</v>
      </c>
      <c r="Q226" s="97" t="s">
        <v>929</v>
      </c>
    </row>
    <row r="227" spans="1:17" ht="13.7" customHeight="1">
      <c r="A227" s="200" t="s">
        <v>423</v>
      </c>
      <c r="B227" s="200" t="s">
        <v>424</v>
      </c>
      <c r="C227" s="117">
        <v>12</v>
      </c>
      <c r="D227" s="117">
        <v>1.36</v>
      </c>
      <c r="E227" s="119">
        <v>1.625</v>
      </c>
      <c r="F227" s="117"/>
      <c r="G227" s="131">
        <f>VLOOKUP(A227,Sheet1!A:B,2,FALSE)</f>
        <v>27.81</v>
      </c>
      <c r="H227" s="131">
        <f t="shared" si="86"/>
        <v>333.71999999999997</v>
      </c>
      <c r="I227" s="116">
        <f t="shared" si="87"/>
        <v>333.71999999999997</v>
      </c>
      <c r="J227" s="132">
        <f t="shared" si="94"/>
        <v>27.81</v>
      </c>
      <c r="K227" s="132">
        <f t="shared" si="95"/>
        <v>333.71999999999997</v>
      </c>
      <c r="L227" s="133">
        <f>VLOOKUP(A227,Sheet1!A:C,3,FALSE)</f>
        <v>1</v>
      </c>
      <c r="M227" s="133">
        <f>VLOOKUP(A227,Sheet1!A:D,4,FALSE)</f>
        <v>1</v>
      </c>
      <c r="N227" s="133">
        <f>VLOOKUP(A227,Sheet1!A:E,5,FALSE)</f>
        <v>50</v>
      </c>
      <c r="O227" s="189">
        <f t="shared" si="96"/>
        <v>16.32</v>
      </c>
      <c r="P227" s="134">
        <f t="shared" si="67"/>
        <v>16.32</v>
      </c>
      <c r="Q227" s="97" t="s">
        <v>425</v>
      </c>
    </row>
    <row r="228" spans="1:17" ht="13.7" customHeight="1">
      <c r="A228" s="200" t="s">
        <v>714</v>
      </c>
      <c r="B228" s="200" t="s">
        <v>1022</v>
      </c>
      <c r="C228" s="117">
        <v>20</v>
      </c>
      <c r="D228" s="117">
        <v>1.36</v>
      </c>
      <c r="E228" s="119">
        <v>1.625</v>
      </c>
      <c r="F228" s="117"/>
      <c r="G228" s="131">
        <f>VLOOKUP(A228,Sheet1!A:B,2,FALSE)</f>
        <v>27.81</v>
      </c>
      <c r="H228" s="131">
        <f t="shared" si="86"/>
        <v>556.19999999999993</v>
      </c>
      <c r="I228" s="116">
        <f t="shared" si="87"/>
        <v>556.19999999999993</v>
      </c>
      <c r="J228" s="132">
        <f t="shared" si="94"/>
        <v>27.81</v>
      </c>
      <c r="K228" s="132">
        <f t="shared" si="95"/>
        <v>556.19999999999993</v>
      </c>
      <c r="L228" s="133">
        <f>VLOOKUP(A228,Sheet1!A:C,3,FALSE)</f>
        <v>1</v>
      </c>
      <c r="M228" s="133">
        <f>VLOOKUP(A228,Sheet1!A:D,4,FALSE)</f>
        <v>1</v>
      </c>
      <c r="N228" s="133">
        <f>VLOOKUP(A228,Sheet1!A:E,5,FALSE)</f>
        <v>40</v>
      </c>
      <c r="O228" s="189">
        <f t="shared" si="96"/>
        <v>27.200000000000003</v>
      </c>
      <c r="P228" s="134">
        <f t="shared" si="67"/>
        <v>27.200000000000003</v>
      </c>
      <c r="Q228" s="97" t="s">
        <v>715</v>
      </c>
    </row>
    <row r="229" spans="1:17" ht="13.7" customHeight="1">
      <c r="A229" s="200" t="s">
        <v>920</v>
      </c>
      <c r="B229" s="200" t="s">
        <v>941</v>
      </c>
      <c r="C229" s="117">
        <v>10</v>
      </c>
      <c r="D229" s="117">
        <v>2.06</v>
      </c>
      <c r="E229" s="119">
        <v>2.125</v>
      </c>
      <c r="F229" s="117"/>
      <c r="G229" s="131">
        <f>VLOOKUP(A229,Sheet1!A:B,2,FALSE)</f>
        <v>43.01</v>
      </c>
      <c r="H229" s="131">
        <f t="shared" si="86"/>
        <v>430.09999999999997</v>
      </c>
      <c r="I229" s="116">
        <f t="shared" si="87"/>
        <v>430.09999999999997</v>
      </c>
      <c r="J229" s="132">
        <f t="shared" si="94"/>
        <v>43.01</v>
      </c>
      <c r="K229" s="132">
        <f t="shared" si="95"/>
        <v>430.09999999999997</v>
      </c>
      <c r="L229" s="133">
        <f>VLOOKUP(A229,Sheet1!A:C,3,FALSE)</f>
        <v>1</v>
      </c>
      <c r="M229" s="133">
        <f>VLOOKUP(A229,Sheet1!A:D,4,FALSE)</f>
        <v>1</v>
      </c>
      <c r="N229" s="133">
        <f>VLOOKUP(A229,Sheet1!A:E,5,FALSE)</f>
        <v>40</v>
      </c>
      <c r="O229" s="189">
        <f t="shared" si="96"/>
        <v>20.6</v>
      </c>
      <c r="P229" s="134">
        <f t="shared" si="67"/>
        <v>20.6</v>
      </c>
      <c r="Q229" s="97" t="s">
        <v>930</v>
      </c>
    </row>
    <row r="230" spans="1:17" ht="13.7" customHeight="1">
      <c r="A230" s="200" t="s">
        <v>426</v>
      </c>
      <c r="B230" s="200" t="s">
        <v>427</v>
      </c>
      <c r="C230" s="117">
        <v>12</v>
      </c>
      <c r="D230" s="117">
        <v>2.06</v>
      </c>
      <c r="E230" s="119">
        <v>2.125</v>
      </c>
      <c r="F230" s="117"/>
      <c r="G230" s="131">
        <f>VLOOKUP(A230,Sheet1!A:B,2,FALSE)</f>
        <v>43.01</v>
      </c>
      <c r="H230" s="131">
        <f t="shared" si="86"/>
        <v>516.12</v>
      </c>
      <c r="I230" s="116">
        <f t="shared" si="87"/>
        <v>516.12</v>
      </c>
      <c r="J230" s="132">
        <f t="shared" si="94"/>
        <v>43.01</v>
      </c>
      <c r="K230" s="132">
        <f t="shared" si="95"/>
        <v>516.12</v>
      </c>
      <c r="L230" s="133">
        <f>VLOOKUP(A230,Sheet1!A:C,3,FALSE)</f>
        <v>1</v>
      </c>
      <c r="M230" s="133">
        <f>VLOOKUP(A230,Sheet1!A:D,4,FALSE)</f>
        <v>1</v>
      </c>
      <c r="N230" s="133">
        <f>VLOOKUP(A230,Sheet1!A:E,5,FALSE)</f>
        <v>40</v>
      </c>
      <c r="O230" s="189">
        <f t="shared" si="96"/>
        <v>24.72</v>
      </c>
      <c r="P230" s="134">
        <f t="shared" ref="P230:P242" si="97">L230*O230</f>
        <v>24.72</v>
      </c>
      <c r="Q230" s="97" t="s">
        <v>428</v>
      </c>
    </row>
    <row r="231" spans="1:17" ht="13.7" customHeight="1">
      <c r="A231" s="200" t="s">
        <v>716</v>
      </c>
      <c r="B231" s="200" t="s">
        <v>717</v>
      </c>
      <c r="C231" s="117">
        <v>20</v>
      </c>
      <c r="D231" s="117">
        <v>2.06</v>
      </c>
      <c r="E231" s="119">
        <v>2.125</v>
      </c>
      <c r="F231" s="117"/>
      <c r="G231" s="131">
        <f>VLOOKUP(A231,Sheet1!A:B,2,FALSE)</f>
        <v>43.01</v>
      </c>
      <c r="H231" s="131">
        <f t="shared" si="86"/>
        <v>860.19999999999993</v>
      </c>
      <c r="I231" s="116">
        <f t="shared" si="87"/>
        <v>860.19999999999993</v>
      </c>
      <c r="J231" s="132">
        <f t="shared" si="94"/>
        <v>43.01</v>
      </c>
      <c r="K231" s="132">
        <f t="shared" si="95"/>
        <v>860.19999999999993</v>
      </c>
      <c r="L231" s="133">
        <f>VLOOKUP(A231,Sheet1!A:C,3,FALSE)</f>
        <v>1</v>
      </c>
      <c r="M231" s="133">
        <f>VLOOKUP(A231,Sheet1!A:D,4,FALSE)</f>
        <v>1</v>
      </c>
      <c r="N231" s="133">
        <f>VLOOKUP(A231,Sheet1!A:E,5,FALSE)</f>
        <v>25</v>
      </c>
      <c r="O231" s="189">
        <f t="shared" si="96"/>
        <v>41.2</v>
      </c>
      <c r="P231" s="134">
        <f t="shared" si="97"/>
        <v>41.2</v>
      </c>
      <c r="Q231" s="97" t="s">
        <v>718</v>
      </c>
    </row>
    <row r="232" spans="1:17" ht="13.7" customHeight="1">
      <c r="A232" s="200" t="s">
        <v>779</v>
      </c>
      <c r="B232" s="200" t="s">
        <v>942</v>
      </c>
      <c r="C232" s="117">
        <v>10</v>
      </c>
      <c r="D232" s="117">
        <v>2.93</v>
      </c>
      <c r="E232" s="119">
        <v>2.625</v>
      </c>
      <c r="F232" s="117"/>
      <c r="G232" s="131">
        <f>VLOOKUP(A232,Sheet1!A:B,2,FALSE)</f>
        <v>61.56</v>
      </c>
      <c r="H232" s="131">
        <f t="shared" si="86"/>
        <v>615.6</v>
      </c>
      <c r="I232" s="116">
        <f t="shared" si="87"/>
        <v>615.6</v>
      </c>
      <c r="J232" s="132">
        <f t="shared" si="94"/>
        <v>61.56</v>
      </c>
      <c r="K232" s="132">
        <f t="shared" si="95"/>
        <v>615.6</v>
      </c>
      <c r="L232" s="133">
        <f>VLOOKUP(A232,Sheet1!A:C,3,FALSE)</f>
        <v>1</v>
      </c>
      <c r="M232" s="133">
        <f>VLOOKUP(A232,Sheet1!A:D,4,FALSE)</f>
        <v>1</v>
      </c>
      <c r="N232" s="133">
        <f>VLOOKUP(A232,Sheet1!A:E,5,FALSE)</f>
        <v>30</v>
      </c>
      <c r="O232" s="189">
        <f t="shared" si="96"/>
        <v>29.3</v>
      </c>
      <c r="P232" s="134">
        <f t="shared" si="97"/>
        <v>29.3</v>
      </c>
      <c r="Q232" s="97" t="s">
        <v>931</v>
      </c>
    </row>
    <row r="233" spans="1:17" ht="13.7" customHeight="1">
      <c r="A233" s="200" t="s">
        <v>429</v>
      </c>
      <c r="B233" s="200" t="s">
        <v>430</v>
      </c>
      <c r="C233" s="117">
        <v>12</v>
      </c>
      <c r="D233" s="117">
        <v>2.93</v>
      </c>
      <c r="E233" s="119">
        <v>2.625</v>
      </c>
      <c r="F233" s="117"/>
      <c r="G233" s="131">
        <f>VLOOKUP(A233,Sheet1!A:B,2,FALSE)</f>
        <v>61.56</v>
      </c>
      <c r="H233" s="131">
        <f t="shared" si="86"/>
        <v>738.72</v>
      </c>
      <c r="I233" s="116">
        <f t="shared" si="87"/>
        <v>738.72</v>
      </c>
      <c r="J233" s="132">
        <f t="shared" si="94"/>
        <v>61.56</v>
      </c>
      <c r="K233" s="132">
        <f t="shared" si="95"/>
        <v>738.72</v>
      </c>
      <c r="L233" s="133">
        <f>VLOOKUP(A233,Sheet1!A:C,3,FALSE)</f>
        <v>1</v>
      </c>
      <c r="M233" s="133">
        <f>VLOOKUP(A233,Sheet1!A:D,4,FALSE)</f>
        <v>1</v>
      </c>
      <c r="N233" s="133">
        <f>VLOOKUP(A233,Sheet1!A:E,5,FALSE)</f>
        <v>30</v>
      </c>
      <c r="O233" s="189">
        <f t="shared" si="96"/>
        <v>35.160000000000004</v>
      </c>
      <c r="P233" s="134">
        <f t="shared" si="97"/>
        <v>35.160000000000004</v>
      </c>
      <c r="Q233" s="97" t="s">
        <v>431</v>
      </c>
    </row>
    <row r="234" spans="1:17" ht="13.7" customHeight="1">
      <c r="A234" s="200" t="s">
        <v>719</v>
      </c>
      <c r="B234" s="200" t="s">
        <v>947</v>
      </c>
      <c r="C234" s="117">
        <v>20</v>
      </c>
      <c r="D234" s="117">
        <v>2.93</v>
      </c>
      <c r="E234" s="119">
        <v>2.625</v>
      </c>
      <c r="F234" s="117"/>
      <c r="G234" s="131">
        <f>VLOOKUP(A234,Sheet1!A:B,2,FALSE)</f>
        <v>61.56</v>
      </c>
      <c r="H234" s="131">
        <f t="shared" si="86"/>
        <v>1231.2</v>
      </c>
      <c r="I234" s="116">
        <f t="shared" si="87"/>
        <v>1231.2</v>
      </c>
      <c r="J234" s="132">
        <f t="shared" si="94"/>
        <v>61.56</v>
      </c>
      <c r="K234" s="132">
        <f t="shared" si="95"/>
        <v>1231.2</v>
      </c>
      <c r="L234" s="133">
        <f>VLOOKUP(A234,Sheet1!A:C,3,FALSE)</f>
        <v>1</v>
      </c>
      <c r="M234" s="133">
        <f>VLOOKUP(A234,Sheet1!A:D,4,FALSE)</f>
        <v>1</v>
      </c>
      <c r="N234" s="133">
        <f>VLOOKUP(A234,Sheet1!A:E,5,FALSE)</f>
        <v>20</v>
      </c>
      <c r="O234" s="189">
        <f t="shared" si="96"/>
        <v>58.6</v>
      </c>
      <c r="P234" s="134">
        <f t="shared" si="97"/>
        <v>58.6</v>
      </c>
      <c r="Q234" s="97" t="s">
        <v>720</v>
      </c>
    </row>
    <row r="235" spans="1:17" ht="13.7" customHeight="1">
      <c r="A235" s="200" t="s">
        <v>780</v>
      </c>
      <c r="B235" s="200" t="s">
        <v>943</v>
      </c>
      <c r="C235" s="117">
        <v>10</v>
      </c>
      <c r="D235" s="117">
        <v>4</v>
      </c>
      <c r="E235" s="119">
        <v>3.125</v>
      </c>
      <c r="F235" s="117"/>
      <c r="G235" s="131">
        <f>VLOOKUP(A235,Sheet1!A:B,2,FALSE)</f>
        <v>84.18</v>
      </c>
      <c r="H235" s="131">
        <f t="shared" ref="H235:H242" si="98">G235*C235</f>
        <v>841.80000000000007</v>
      </c>
      <c r="I235" s="116">
        <f t="shared" si="87"/>
        <v>841.80000000000007</v>
      </c>
      <c r="J235" s="132">
        <f t="shared" si="94"/>
        <v>84.18</v>
      </c>
      <c r="K235" s="132">
        <f t="shared" si="95"/>
        <v>841.80000000000007</v>
      </c>
      <c r="L235" s="133">
        <f>VLOOKUP(A235,Sheet1!A:C,3,FALSE)</f>
        <v>1</v>
      </c>
      <c r="M235" s="133">
        <f>VLOOKUP(A235,Sheet1!A:D,4,FALSE)</f>
        <v>1</v>
      </c>
      <c r="N235" s="133">
        <f>VLOOKUP(A235,Sheet1!A:E,5,FALSE)</f>
        <v>21</v>
      </c>
      <c r="O235" s="189">
        <f t="shared" si="96"/>
        <v>40</v>
      </c>
      <c r="P235" s="134">
        <f t="shared" si="97"/>
        <v>40</v>
      </c>
      <c r="Q235" s="97" t="s">
        <v>932</v>
      </c>
    </row>
    <row r="236" spans="1:17" ht="13.7" customHeight="1">
      <c r="A236" s="200" t="s">
        <v>432</v>
      </c>
      <c r="B236" s="200" t="s">
        <v>433</v>
      </c>
      <c r="C236" s="117">
        <v>12</v>
      </c>
      <c r="D236" s="117">
        <v>4</v>
      </c>
      <c r="E236" s="119">
        <v>3.125</v>
      </c>
      <c r="F236" s="117"/>
      <c r="G236" s="131">
        <f>VLOOKUP(A236,Sheet1!A:B,2,FALSE)</f>
        <v>84.18</v>
      </c>
      <c r="H236" s="131">
        <f t="shared" si="98"/>
        <v>1010.1600000000001</v>
      </c>
      <c r="I236" s="116">
        <f t="shared" si="87"/>
        <v>1010.1600000000001</v>
      </c>
      <c r="J236" s="132">
        <f t="shared" si="94"/>
        <v>84.18</v>
      </c>
      <c r="K236" s="132">
        <f t="shared" si="95"/>
        <v>1010.1600000000001</v>
      </c>
      <c r="L236" s="133">
        <f>VLOOKUP(A236,Sheet1!A:C,3,FALSE)</f>
        <v>1</v>
      </c>
      <c r="M236" s="133">
        <f>VLOOKUP(A236,Sheet1!A:D,4,FALSE)</f>
        <v>1</v>
      </c>
      <c r="N236" s="133">
        <f>VLOOKUP(A236,Sheet1!A:E,5,FALSE)</f>
        <v>21</v>
      </c>
      <c r="O236" s="189">
        <f t="shared" si="96"/>
        <v>48</v>
      </c>
      <c r="P236" s="134">
        <f t="shared" si="97"/>
        <v>48</v>
      </c>
      <c r="Q236" s="97" t="s">
        <v>434</v>
      </c>
    </row>
    <row r="237" spans="1:17" ht="12.75" customHeight="1">
      <c r="A237" s="200" t="s">
        <v>721</v>
      </c>
      <c r="B237" s="200" t="s">
        <v>722</v>
      </c>
      <c r="C237" s="117">
        <v>20</v>
      </c>
      <c r="D237" s="117">
        <v>4</v>
      </c>
      <c r="E237" s="119">
        <v>3.125</v>
      </c>
      <c r="F237" s="117"/>
      <c r="G237" s="131">
        <f>VLOOKUP(A237,Sheet1!A:B,2,FALSE)</f>
        <v>84.18</v>
      </c>
      <c r="H237" s="131">
        <f t="shared" si="98"/>
        <v>1683.6000000000001</v>
      </c>
      <c r="I237" s="116">
        <f t="shared" si="87"/>
        <v>1683.6000000000001</v>
      </c>
      <c r="J237" s="132">
        <f t="shared" si="94"/>
        <v>84.18</v>
      </c>
      <c r="K237" s="132">
        <f t="shared" si="95"/>
        <v>1683.6000000000001</v>
      </c>
      <c r="L237" s="133">
        <f>VLOOKUP(A237,Sheet1!A:C,3,FALSE)</f>
        <v>1</v>
      </c>
      <c r="M237" s="133">
        <f>VLOOKUP(A237,Sheet1!A:D,4,FALSE)</f>
        <v>1</v>
      </c>
      <c r="N237" s="133">
        <f>VLOOKUP(A237,Sheet1!A:E,5,FALSE)</f>
        <v>15</v>
      </c>
      <c r="O237" s="189">
        <f t="shared" si="96"/>
        <v>80</v>
      </c>
      <c r="P237" s="134">
        <f t="shared" si="97"/>
        <v>80</v>
      </c>
      <c r="Q237" s="97" t="s">
        <v>723</v>
      </c>
    </row>
    <row r="238" spans="1:17" ht="12.75" customHeight="1">
      <c r="A238" s="200" t="s">
        <v>435</v>
      </c>
      <c r="B238" s="200" t="s">
        <v>436</v>
      </c>
      <c r="C238" s="117">
        <v>12</v>
      </c>
      <c r="D238" s="117">
        <v>5.12</v>
      </c>
      <c r="E238" s="119">
        <v>3.625</v>
      </c>
      <c r="F238" s="117"/>
      <c r="G238" s="131">
        <f>VLOOKUP(A238,Sheet1!A:B,2,FALSE)</f>
        <v>110.45</v>
      </c>
      <c r="H238" s="131">
        <f t="shared" si="98"/>
        <v>1325.4</v>
      </c>
      <c r="I238" s="116">
        <f t="shared" si="87"/>
        <v>1325.4</v>
      </c>
      <c r="J238" s="132">
        <f t="shared" si="94"/>
        <v>110.45</v>
      </c>
      <c r="K238" s="132">
        <f t="shared" si="95"/>
        <v>1325.4</v>
      </c>
      <c r="L238" s="133">
        <f>VLOOKUP(A238,Sheet1!A:C,3,FALSE)</f>
        <v>1</v>
      </c>
      <c r="M238" s="133">
        <f>VLOOKUP(A238,Sheet1!A:D,4,FALSE)</f>
        <v>1</v>
      </c>
      <c r="N238" s="133">
        <f>VLOOKUP(A238,Sheet1!A:E,5,FALSE)</f>
        <v>15</v>
      </c>
      <c r="O238" s="189">
        <f t="shared" si="96"/>
        <v>61.44</v>
      </c>
      <c r="P238" s="134">
        <f t="shared" si="97"/>
        <v>61.44</v>
      </c>
      <c r="Q238" s="97" t="s">
        <v>437</v>
      </c>
    </row>
    <row r="239" spans="1:17" ht="12.75" customHeight="1">
      <c r="A239" s="200" t="s">
        <v>724</v>
      </c>
      <c r="B239" s="200" t="s">
        <v>725</v>
      </c>
      <c r="C239" s="117">
        <v>20</v>
      </c>
      <c r="D239" s="117">
        <v>5.12</v>
      </c>
      <c r="E239" s="119">
        <v>3.625</v>
      </c>
      <c r="F239" s="117"/>
      <c r="G239" s="131">
        <f>VLOOKUP(A239,Sheet1!A:B,2,FALSE)</f>
        <v>110.45</v>
      </c>
      <c r="H239" s="131">
        <f t="shared" si="98"/>
        <v>2209</v>
      </c>
      <c r="I239" s="116">
        <f t="shared" si="87"/>
        <v>2209</v>
      </c>
      <c r="J239" s="132">
        <f t="shared" si="94"/>
        <v>110.45</v>
      </c>
      <c r="K239" s="132">
        <f t="shared" si="95"/>
        <v>2209</v>
      </c>
      <c r="L239" s="133">
        <f>VLOOKUP(A239,Sheet1!A:C,3,FALSE)</f>
        <v>1</v>
      </c>
      <c r="M239" s="133">
        <f>VLOOKUP(A239,Sheet1!A:D,4,FALSE)</f>
        <v>1</v>
      </c>
      <c r="N239" s="133">
        <f>VLOOKUP(A239,Sheet1!A:E,5,FALSE)</f>
        <v>10</v>
      </c>
      <c r="O239" s="189">
        <f t="shared" si="96"/>
        <v>102.4</v>
      </c>
      <c r="P239" s="134">
        <f t="shared" si="97"/>
        <v>102.4</v>
      </c>
      <c r="Q239" s="97" t="s">
        <v>726</v>
      </c>
    </row>
    <row r="240" spans="1:17" ht="12.75" customHeight="1">
      <c r="A240" s="200" t="s">
        <v>921</v>
      </c>
      <c r="B240" s="200" t="s">
        <v>944</v>
      </c>
      <c r="C240" s="117">
        <v>10</v>
      </c>
      <c r="D240" s="117">
        <v>6.51</v>
      </c>
      <c r="E240" s="119">
        <v>4.125</v>
      </c>
      <c r="F240" s="117"/>
      <c r="G240" s="131">
        <f>VLOOKUP(A240,Sheet1!A:B,2,FALSE)</f>
        <v>137.53</v>
      </c>
      <c r="H240" s="131">
        <f t="shared" si="98"/>
        <v>1375.3</v>
      </c>
      <c r="I240" s="116">
        <f t="shared" ref="I240:I242" si="99">H240</f>
        <v>1375.3</v>
      </c>
      <c r="J240" s="132">
        <f t="shared" si="94"/>
        <v>137.53</v>
      </c>
      <c r="K240" s="132">
        <f t="shared" si="95"/>
        <v>1375.3</v>
      </c>
      <c r="L240" s="133">
        <f>VLOOKUP(A240,Sheet1!A:C,3,FALSE)</f>
        <v>1</v>
      </c>
      <c r="M240" s="133">
        <f>VLOOKUP(A240,Sheet1!A:D,4,FALSE)</f>
        <v>1</v>
      </c>
      <c r="N240" s="133">
        <f>VLOOKUP(A240,Sheet1!A:E,5,FALSE)</f>
        <v>15</v>
      </c>
      <c r="O240" s="189">
        <f t="shared" si="96"/>
        <v>65.099999999999994</v>
      </c>
      <c r="P240" s="134">
        <f t="shared" si="97"/>
        <v>65.099999999999994</v>
      </c>
      <c r="Q240" s="97" t="s">
        <v>933</v>
      </c>
    </row>
    <row r="241" spans="1:18" ht="12.75" customHeight="1">
      <c r="A241" s="200" t="s">
        <v>438</v>
      </c>
      <c r="B241" s="200" t="s">
        <v>439</v>
      </c>
      <c r="C241" s="117">
        <v>12</v>
      </c>
      <c r="D241" s="117">
        <v>6.51</v>
      </c>
      <c r="E241" s="119">
        <v>4.125</v>
      </c>
      <c r="F241" s="117"/>
      <c r="G241" s="131">
        <f>VLOOKUP(A241,Sheet1!A:B,2,FALSE)</f>
        <v>137.53</v>
      </c>
      <c r="H241" s="131">
        <f t="shared" si="98"/>
        <v>1650.3600000000001</v>
      </c>
      <c r="I241" s="116">
        <f t="shared" si="99"/>
        <v>1650.3600000000001</v>
      </c>
      <c r="J241" s="132">
        <f t="shared" si="94"/>
        <v>137.53</v>
      </c>
      <c r="K241" s="132">
        <f t="shared" si="95"/>
        <v>1650.3600000000001</v>
      </c>
      <c r="L241" s="133">
        <f>VLOOKUP(A241,Sheet1!A:C,3,FALSE)</f>
        <v>1</v>
      </c>
      <c r="M241" s="133">
        <f>VLOOKUP(A241,Sheet1!A:D,4,FALSE)</f>
        <v>1</v>
      </c>
      <c r="N241" s="133">
        <f>VLOOKUP(A241,Sheet1!A:E,5,FALSE)</f>
        <v>15</v>
      </c>
      <c r="O241" s="189">
        <f t="shared" si="96"/>
        <v>78.12</v>
      </c>
      <c r="P241" s="134">
        <f t="shared" si="97"/>
        <v>78.12</v>
      </c>
      <c r="Q241" s="97" t="s">
        <v>440</v>
      </c>
    </row>
    <row r="242" spans="1:18" ht="12.75" customHeight="1">
      <c r="A242" s="200" t="s">
        <v>727</v>
      </c>
      <c r="B242" s="200" t="s">
        <v>728</v>
      </c>
      <c r="C242" s="117">
        <v>20</v>
      </c>
      <c r="D242" s="117">
        <v>6.51</v>
      </c>
      <c r="E242" s="119">
        <v>4.125</v>
      </c>
      <c r="F242" s="117"/>
      <c r="G242" s="131">
        <f>VLOOKUP(A242,Sheet1!A:B,2,FALSE)</f>
        <v>137.53</v>
      </c>
      <c r="H242" s="131">
        <f t="shared" si="98"/>
        <v>2750.6</v>
      </c>
      <c r="I242" s="116">
        <f t="shared" si="99"/>
        <v>2750.6</v>
      </c>
      <c r="J242" s="132">
        <f t="shared" si="94"/>
        <v>137.53</v>
      </c>
      <c r="K242" s="132">
        <f t="shared" si="95"/>
        <v>2750.6</v>
      </c>
      <c r="L242" s="133">
        <f>VLOOKUP(A242,Sheet1!A:C,3,FALSE)</f>
        <v>1</v>
      </c>
      <c r="M242" s="133">
        <f>VLOOKUP(A242,Sheet1!A:D,4,FALSE)</f>
        <v>1</v>
      </c>
      <c r="N242" s="133">
        <f>VLOOKUP(A242,Sheet1!A:E,5,FALSE)</f>
        <v>10</v>
      </c>
      <c r="O242" s="189">
        <f t="shared" si="96"/>
        <v>130.19999999999999</v>
      </c>
      <c r="P242" s="134">
        <f t="shared" si="97"/>
        <v>130.19999999999999</v>
      </c>
      <c r="Q242" s="97" t="s">
        <v>729</v>
      </c>
    </row>
    <row r="243" spans="1:18" ht="12.75" customHeight="1">
      <c r="A243" s="246"/>
      <c r="B243" s="247"/>
      <c r="C243" s="247"/>
      <c r="D243" s="247"/>
      <c r="E243" s="247"/>
      <c r="F243" s="247"/>
      <c r="G243" s="247"/>
      <c r="H243" s="247"/>
      <c r="I243" s="247"/>
      <c r="J243" s="247"/>
      <c r="K243" s="247"/>
      <c r="L243" s="247"/>
      <c r="M243" s="247"/>
      <c r="N243" s="247"/>
      <c r="O243" s="247"/>
      <c r="P243" s="247"/>
      <c r="Q243" s="247"/>
      <c r="R243" s="118"/>
    </row>
    <row r="244" spans="1:18" ht="12.75" customHeight="1">
      <c r="A244" s="201"/>
      <c r="B244" s="202"/>
      <c r="C244" s="202"/>
      <c r="D244" s="202"/>
      <c r="G244" s="180"/>
      <c r="H244" s="181"/>
      <c r="I244" s="181"/>
      <c r="J244" s="181"/>
      <c r="K244" s="181"/>
      <c r="L244" s="182"/>
      <c r="M244" s="206"/>
      <c r="N244" s="206"/>
      <c r="O244" s="203"/>
      <c r="P244" s="203"/>
    </row>
    <row r="245" spans="1:18" ht="12.75" customHeight="1">
      <c r="A245" s="201"/>
      <c r="B245" s="202"/>
      <c r="C245" s="202"/>
      <c r="D245" s="202"/>
      <c r="G245" s="180"/>
      <c r="H245" s="186"/>
      <c r="I245" s="181"/>
      <c r="J245" s="181"/>
      <c r="K245" s="181"/>
      <c r="L245" s="182"/>
      <c r="M245" s="206"/>
      <c r="N245" s="206"/>
      <c r="O245" s="203"/>
      <c r="P245" s="203"/>
    </row>
    <row r="246" spans="1:18" ht="12.75" customHeight="1">
      <c r="A246" s="201"/>
      <c r="B246" s="202"/>
      <c r="C246" s="202"/>
      <c r="D246" s="202"/>
      <c r="G246" s="180"/>
      <c r="H246" s="181"/>
      <c r="I246" s="181"/>
      <c r="J246" s="181"/>
      <c r="K246" s="181"/>
      <c r="L246" s="182"/>
      <c r="M246" s="206"/>
      <c r="N246" s="206"/>
      <c r="O246" s="203"/>
      <c r="P246" s="203"/>
    </row>
    <row r="247" spans="1:18" ht="12.75" customHeight="1">
      <c r="A247" s="201"/>
      <c r="B247" s="202"/>
      <c r="C247" s="202"/>
      <c r="D247" s="202"/>
      <c r="G247" s="180"/>
      <c r="H247" s="186"/>
      <c r="I247" s="181"/>
      <c r="J247" s="181"/>
      <c r="K247" s="181"/>
      <c r="L247" s="182"/>
      <c r="M247" s="206"/>
      <c r="N247" s="206"/>
      <c r="O247" s="203"/>
      <c r="P247" s="203"/>
      <c r="Q247" s="184"/>
    </row>
    <row r="248" spans="1:18" ht="12.75" customHeight="1" thickBot="1">
      <c r="A248" s="101" t="s">
        <v>222</v>
      </c>
      <c r="G248" s="233" t="s">
        <v>223</v>
      </c>
      <c r="H248" s="233"/>
      <c r="I248" s="234"/>
      <c r="J248" s="234"/>
      <c r="K248" s="234"/>
      <c r="L248" s="234"/>
      <c r="M248" s="234"/>
      <c r="N248" s="234"/>
      <c r="O248" s="234"/>
      <c r="P248" s="234"/>
      <c r="Q248" s="234"/>
    </row>
    <row r="249" spans="1:18" ht="12.75" customHeight="1">
      <c r="A249" s="241" t="str">
        <f>A1</f>
        <v>2025 CANADIAN PRICE LIST # W2501</v>
      </c>
      <c r="B249" s="242"/>
      <c r="C249" s="242"/>
      <c r="D249" s="242"/>
      <c r="E249" s="242"/>
      <c r="F249" s="242"/>
      <c r="G249" s="242"/>
      <c r="H249" s="242"/>
      <c r="I249" s="242"/>
      <c r="J249" s="242"/>
      <c r="K249" s="242"/>
      <c r="L249" s="242"/>
      <c r="M249" s="242"/>
      <c r="N249" s="242"/>
      <c r="O249" s="242"/>
      <c r="P249" s="242"/>
      <c r="Q249" s="239" t="s">
        <v>1021</v>
      </c>
    </row>
    <row r="250" spans="1:18" ht="12.75" customHeight="1" thickBot="1">
      <c r="A250" s="242"/>
      <c r="B250" s="242"/>
      <c r="C250" s="242"/>
      <c r="D250" s="242"/>
      <c r="E250" s="242"/>
      <c r="F250" s="242"/>
      <c r="G250" s="242"/>
      <c r="H250" s="242"/>
      <c r="I250" s="242"/>
      <c r="J250" s="242"/>
      <c r="K250" s="242"/>
      <c r="L250" s="242"/>
      <c r="M250" s="242"/>
      <c r="N250" s="242"/>
      <c r="O250" s="242"/>
      <c r="P250" s="242"/>
      <c r="Q250" s="240"/>
    </row>
    <row r="251" spans="1:18" ht="12.75" customHeight="1">
      <c r="A251" s="125"/>
      <c r="B251" s="126"/>
      <c r="C251" s="126"/>
      <c r="D251" s="126"/>
      <c r="E251" s="109"/>
      <c r="F251" s="109"/>
      <c r="J251" s="124" t="s">
        <v>2</v>
      </c>
      <c r="K251" s="124"/>
      <c r="Q251" s="127" t="s">
        <v>454</v>
      </c>
    </row>
    <row r="252" spans="1:18" ht="12.75" customHeight="1">
      <c r="A252" s="121" t="s">
        <v>3</v>
      </c>
      <c r="B252" s="121" t="s">
        <v>4</v>
      </c>
      <c r="C252" s="121"/>
      <c r="D252" s="121"/>
      <c r="E252" s="122" t="s">
        <v>5</v>
      </c>
      <c r="F252" s="122"/>
      <c r="G252" s="121" t="s">
        <v>732</v>
      </c>
      <c r="H252" s="121"/>
      <c r="I252" s="121" t="s">
        <v>732</v>
      </c>
      <c r="J252" s="121" t="s">
        <v>6</v>
      </c>
      <c r="K252" s="121" t="s">
        <v>6</v>
      </c>
      <c r="L252" s="121" t="s">
        <v>7</v>
      </c>
      <c r="M252" s="121"/>
      <c r="N252" s="121"/>
      <c r="O252" s="121" t="s">
        <v>8</v>
      </c>
      <c r="P252" s="121" t="s">
        <v>9</v>
      </c>
      <c r="Q252" s="121" t="s">
        <v>10</v>
      </c>
    </row>
    <row r="253" spans="1:18" ht="12.75" customHeight="1">
      <c r="A253" s="121"/>
      <c r="B253" s="121" t="s">
        <v>11</v>
      </c>
      <c r="C253" s="121"/>
      <c r="D253" s="121"/>
      <c r="E253" s="122"/>
      <c r="F253" s="122"/>
      <c r="G253" s="121" t="s">
        <v>12</v>
      </c>
      <c r="H253" s="121"/>
      <c r="I253" s="121" t="s">
        <v>13</v>
      </c>
      <c r="J253" s="121" t="s">
        <v>12</v>
      </c>
      <c r="K253" s="121" t="s">
        <v>13</v>
      </c>
      <c r="L253" s="121" t="s">
        <v>14</v>
      </c>
      <c r="M253" s="121"/>
      <c r="N253" s="121"/>
      <c r="O253" s="121" t="s">
        <v>15</v>
      </c>
      <c r="P253" s="121" t="s">
        <v>16</v>
      </c>
      <c r="Q253" s="121" t="s">
        <v>17</v>
      </c>
    </row>
    <row r="254" spans="1:18" ht="12.75" customHeight="1">
      <c r="A254" s="121"/>
      <c r="B254" s="121"/>
      <c r="C254" s="121"/>
      <c r="D254" s="121"/>
      <c r="E254" s="122"/>
      <c r="F254" s="122"/>
      <c r="G254" s="121"/>
      <c r="H254" s="121"/>
      <c r="I254" s="121"/>
      <c r="J254" s="121"/>
      <c r="K254" s="121"/>
      <c r="L254" s="121"/>
      <c r="M254" s="121"/>
      <c r="N254" s="121"/>
      <c r="O254" s="121"/>
      <c r="P254" s="121"/>
      <c r="Q254" s="121"/>
    </row>
    <row r="255" spans="1:18" ht="12.75" customHeight="1">
      <c r="A255" s="261" t="s">
        <v>441</v>
      </c>
      <c r="B255" s="262"/>
      <c r="C255" s="262"/>
      <c r="D255" s="262"/>
      <c r="E255" s="262"/>
      <c r="F255" s="262"/>
      <c r="G255" s="262"/>
      <c r="H255" s="262"/>
      <c r="I255" s="262"/>
      <c r="J255" s="262"/>
      <c r="K255" s="262"/>
      <c r="L255" s="262"/>
      <c r="M255" s="262"/>
      <c r="N255" s="262"/>
      <c r="O255" s="262"/>
      <c r="P255" s="262"/>
      <c r="Q255" s="263"/>
    </row>
    <row r="256" spans="1:18" ht="12.75" customHeight="1">
      <c r="A256" s="97" t="s">
        <v>442</v>
      </c>
      <c r="B256" s="97" t="s">
        <v>989</v>
      </c>
      <c r="C256" s="117">
        <v>12</v>
      </c>
      <c r="D256" s="117">
        <v>8.0399999999999999E-2</v>
      </c>
      <c r="E256" s="119">
        <v>0.25</v>
      </c>
      <c r="F256" s="117"/>
      <c r="G256" s="131">
        <f>VLOOKUP(A256,Sheet1!A:B,2,FALSE)</f>
        <v>2.36</v>
      </c>
      <c r="H256" s="131">
        <f t="shared" ref="H256:H296" si="100">G256*C256</f>
        <v>28.32</v>
      </c>
      <c r="I256" s="116">
        <f t="shared" ref="I256:I296" si="101">H256</f>
        <v>28.32</v>
      </c>
      <c r="J256" s="132">
        <f t="shared" ref="J256" si="102">G256*$U$3</f>
        <v>2.36</v>
      </c>
      <c r="K256" s="132">
        <f t="shared" ref="K256" si="103">I256*$U$3</f>
        <v>28.32</v>
      </c>
      <c r="L256" s="133">
        <f>VLOOKUP(A256,Sheet1!A:C,3,FALSE)</f>
        <v>50</v>
      </c>
      <c r="M256" s="133">
        <f>VLOOKUP(A256,Sheet1!A:D,4,FALSE)</f>
        <v>50</v>
      </c>
      <c r="N256" s="133">
        <f>VLOOKUP(A256,Sheet1!A:E,5,FALSE)</f>
        <v>800</v>
      </c>
      <c r="O256" s="189">
        <f t="shared" ref="O256" si="104">C256*D256</f>
        <v>0.96479999999999999</v>
      </c>
      <c r="P256" s="134">
        <f t="shared" ref="P256:P298" si="105">L256*O256</f>
        <v>48.24</v>
      </c>
      <c r="Q256" s="97" t="s">
        <v>444</v>
      </c>
    </row>
    <row r="257" spans="1:17" ht="12.75" customHeight="1">
      <c r="A257" s="97" t="s">
        <v>787</v>
      </c>
      <c r="B257" s="97" t="s">
        <v>990</v>
      </c>
      <c r="C257" s="117">
        <v>20</v>
      </c>
      <c r="D257" s="117">
        <v>8.0399999999999999E-2</v>
      </c>
      <c r="E257" s="119">
        <v>0.25</v>
      </c>
      <c r="F257" s="117"/>
      <c r="G257" s="131">
        <f>VLOOKUP(A257,Sheet1!A:B,2,FALSE)</f>
        <v>2.36</v>
      </c>
      <c r="H257" s="131">
        <f t="shared" si="100"/>
        <v>47.199999999999996</v>
      </c>
      <c r="I257" s="116">
        <f t="shared" si="101"/>
        <v>47.199999999999996</v>
      </c>
      <c r="J257" s="132">
        <f t="shared" ref="J257:J296" si="106">G257*$U$3</f>
        <v>2.36</v>
      </c>
      <c r="K257" s="132">
        <f t="shared" ref="K257:K296" si="107">I257*$U$3</f>
        <v>47.199999999999996</v>
      </c>
      <c r="L257" s="133">
        <f>VLOOKUP(A257,Sheet1!A:C,3,FALSE)</f>
        <v>1</v>
      </c>
      <c r="M257" s="133">
        <f>VLOOKUP(A257,Sheet1!A:D,4,FALSE)</f>
        <v>1</v>
      </c>
      <c r="N257" s="133">
        <f>VLOOKUP(A257,Sheet1!A:E,5,FALSE)</f>
        <v>500</v>
      </c>
      <c r="O257" s="189">
        <f t="shared" ref="O257:O298" si="108">C257*D257</f>
        <v>1.6080000000000001</v>
      </c>
      <c r="P257" s="134">
        <f t="shared" si="105"/>
        <v>1.6080000000000001</v>
      </c>
      <c r="Q257" s="97" t="s">
        <v>991</v>
      </c>
    </row>
    <row r="258" spans="1:17" ht="12.75" customHeight="1">
      <c r="A258" s="97" t="s">
        <v>954</v>
      </c>
      <c r="B258" s="97" t="s">
        <v>955</v>
      </c>
      <c r="C258" s="117">
        <v>10</v>
      </c>
      <c r="D258" s="117">
        <v>0.126</v>
      </c>
      <c r="E258" s="119">
        <v>0.375</v>
      </c>
      <c r="F258" s="117"/>
      <c r="G258" s="131">
        <f>VLOOKUP(A258,Sheet1!A:B,2,FALSE)</f>
        <v>3.06</v>
      </c>
      <c r="H258" s="131">
        <f t="shared" si="100"/>
        <v>30.6</v>
      </c>
      <c r="I258" s="116">
        <f t="shared" si="101"/>
        <v>30.6</v>
      </c>
      <c r="J258" s="132">
        <f t="shared" si="106"/>
        <v>3.06</v>
      </c>
      <c r="K258" s="132">
        <f t="shared" si="107"/>
        <v>30.6</v>
      </c>
      <c r="L258" s="133">
        <f>VLOOKUP(A258,Sheet1!A:C,3,FALSE)</f>
        <v>1</v>
      </c>
      <c r="M258" s="133">
        <f>VLOOKUP(A258,Sheet1!A:D,4,FALSE)</f>
        <v>1</v>
      </c>
      <c r="N258" s="133">
        <f>VLOOKUP(A258,Sheet1!A:E,5,FALSE)</f>
        <v>625</v>
      </c>
      <c r="O258" s="189">
        <f t="shared" si="108"/>
        <v>1.26</v>
      </c>
      <c r="P258" s="134">
        <f t="shared" si="105"/>
        <v>1.26</v>
      </c>
      <c r="Q258" s="97" t="s">
        <v>992</v>
      </c>
    </row>
    <row r="259" spans="1:17" ht="12.75" customHeight="1">
      <c r="A259" s="97" t="s">
        <v>445</v>
      </c>
      <c r="B259" s="97" t="s">
        <v>446</v>
      </c>
      <c r="C259" s="117">
        <v>12</v>
      </c>
      <c r="D259" s="117">
        <v>0.126</v>
      </c>
      <c r="E259" s="119">
        <v>0.375</v>
      </c>
      <c r="F259" s="117"/>
      <c r="G259" s="131">
        <f>VLOOKUP(A259,Sheet1!A:B,2,FALSE)</f>
        <v>3.06</v>
      </c>
      <c r="H259" s="131">
        <f t="shared" si="100"/>
        <v>36.72</v>
      </c>
      <c r="I259" s="116">
        <f t="shared" si="101"/>
        <v>36.72</v>
      </c>
      <c r="J259" s="132">
        <f t="shared" si="106"/>
        <v>3.06</v>
      </c>
      <c r="K259" s="132">
        <f t="shared" si="107"/>
        <v>36.72</v>
      </c>
      <c r="L259" s="133">
        <f>VLOOKUP(A259,Sheet1!A:C,3,FALSE)</f>
        <v>1</v>
      </c>
      <c r="M259" s="133">
        <f>VLOOKUP(A259,Sheet1!A:D,4,FALSE)</f>
        <v>1</v>
      </c>
      <c r="N259" s="133">
        <f>VLOOKUP(A259,Sheet1!A:E,5,FALSE)</f>
        <v>625</v>
      </c>
      <c r="O259" s="189">
        <f t="shared" si="108"/>
        <v>1.512</v>
      </c>
      <c r="P259" s="134">
        <f t="shared" si="105"/>
        <v>1.512</v>
      </c>
      <c r="Q259" s="97" t="s">
        <v>447</v>
      </c>
    </row>
    <row r="260" spans="1:17" ht="12.75" customHeight="1">
      <c r="A260" s="97" t="s">
        <v>448</v>
      </c>
      <c r="B260" s="97" t="s">
        <v>449</v>
      </c>
      <c r="C260" s="117">
        <v>20</v>
      </c>
      <c r="D260" s="117">
        <v>0.126</v>
      </c>
      <c r="E260" s="119">
        <v>0.375</v>
      </c>
      <c r="F260" s="117"/>
      <c r="G260" s="131">
        <f>VLOOKUP(A260,Sheet1!A:B,2,FALSE)</f>
        <v>3.06</v>
      </c>
      <c r="H260" s="131">
        <f t="shared" si="100"/>
        <v>61.2</v>
      </c>
      <c r="I260" s="116">
        <f t="shared" si="101"/>
        <v>61.2</v>
      </c>
      <c r="J260" s="132">
        <f t="shared" si="106"/>
        <v>3.06</v>
      </c>
      <c r="K260" s="132">
        <f t="shared" si="107"/>
        <v>61.2</v>
      </c>
      <c r="L260" s="133">
        <f>VLOOKUP(A260,Sheet1!A:C,3,FALSE)</f>
        <v>1</v>
      </c>
      <c r="M260" s="133">
        <f>VLOOKUP(A260,Sheet1!A:D,4,FALSE)</f>
        <v>1</v>
      </c>
      <c r="N260" s="133">
        <f>VLOOKUP(A260,Sheet1!A:E,5,FALSE)</f>
        <v>400</v>
      </c>
      <c r="O260" s="189">
        <f t="shared" si="108"/>
        <v>2.52</v>
      </c>
      <c r="P260" s="134">
        <f t="shared" si="105"/>
        <v>2.52</v>
      </c>
      <c r="Q260" s="97" t="s">
        <v>450</v>
      </c>
    </row>
    <row r="261" spans="1:17" ht="12.75" customHeight="1">
      <c r="A261" s="97" t="s">
        <v>956</v>
      </c>
      <c r="B261" s="97" t="s">
        <v>957</v>
      </c>
      <c r="C261" s="117">
        <v>10</v>
      </c>
      <c r="D261" s="117">
        <v>0.19800000000000001</v>
      </c>
      <c r="E261" s="119">
        <v>0.5</v>
      </c>
      <c r="F261" s="117"/>
      <c r="G261" s="131">
        <f>VLOOKUP(A261,Sheet1!A:B,2,FALSE)</f>
        <v>4.25</v>
      </c>
      <c r="H261" s="131">
        <f t="shared" si="100"/>
        <v>42.5</v>
      </c>
      <c r="I261" s="116">
        <f t="shared" si="101"/>
        <v>42.5</v>
      </c>
      <c r="J261" s="132">
        <f t="shared" si="106"/>
        <v>4.25</v>
      </c>
      <c r="K261" s="132">
        <f t="shared" si="107"/>
        <v>42.5</v>
      </c>
      <c r="L261" s="133">
        <f>VLOOKUP(A261,Sheet1!A:C,3,FALSE)</f>
        <v>25</v>
      </c>
      <c r="M261" s="133">
        <f>VLOOKUP(A261,Sheet1!A:D,4,FALSE)</f>
        <v>25</v>
      </c>
      <c r="N261" s="133">
        <f>VLOOKUP(A261,Sheet1!A:E,5,FALSE)</f>
        <v>500</v>
      </c>
      <c r="O261" s="189">
        <f t="shared" si="108"/>
        <v>1.98</v>
      </c>
      <c r="P261" s="134">
        <f>M261*O261</f>
        <v>49.5</v>
      </c>
      <c r="Q261" s="97" t="s">
        <v>993</v>
      </c>
    </row>
    <row r="262" spans="1:17" ht="12.75" customHeight="1">
      <c r="A262" s="97" t="s">
        <v>451</v>
      </c>
      <c r="B262" s="97" t="s">
        <v>452</v>
      </c>
      <c r="C262" s="117">
        <v>12</v>
      </c>
      <c r="D262" s="117">
        <v>0.19800000000000001</v>
      </c>
      <c r="E262" s="119">
        <v>0.5</v>
      </c>
      <c r="F262" s="117"/>
      <c r="G262" s="131">
        <f>VLOOKUP(A262,Sheet1!A:B,2,FALSE)</f>
        <v>4.25</v>
      </c>
      <c r="H262" s="131">
        <f t="shared" si="100"/>
        <v>51</v>
      </c>
      <c r="I262" s="116">
        <f t="shared" si="101"/>
        <v>51</v>
      </c>
      <c r="J262" s="132">
        <f t="shared" si="106"/>
        <v>4.25</v>
      </c>
      <c r="K262" s="132">
        <f t="shared" si="107"/>
        <v>51</v>
      </c>
      <c r="L262" s="133">
        <f>VLOOKUP(A262,Sheet1!A:C,3,FALSE)</f>
        <v>25</v>
      </c>
      <c r="M262" s="133">
        <f>VLOOKUP(A262,Sheet1!A:D,4,FALSE)</f>
        <v>25</v>
      </c>
      <c r="N262" s="133">
        <f>VLOOKUP(A262,Sheet1!A:E,5,FALSE)</f>
        <v>500</v>
      </c>
      <c r="O262" s="189">
        <f t="shared" si="108"/>
        <v>2.3760000000000003</v>
      </c>
      <c r="P262" s="134">
        <f t="shared" ref="P262:P281" si="109">M262*O262</f>
        <v>59.400000000000006</v>
      </c>
      <c r="Q262" s="97" t="s">
        <v>453</v>
      </c>
    </row>
    <row r="263" spans="1:17" ht="12.75" customHeight="1">
      <c r="A263" s="97" t="s">
        <v>455</v>
      </c>
      <c r="B263" s="97" t="s">
        <v>456</v>
      </c>
      <c r="C263" s="117">
        <v>20</v>
      </c>
      <c r="D263" s="117">
        <v>0.19800000000000001</v>
      </c>
      <c r="E263" s="119">
        <v>0.5</v>
      </c>
      <c r="F263" s="117"/>
      <c r="G263" s="131">
        <f>VLOOKUP(A263,Sheet1!A:B,2,FALSE)</f>
        <v>4.25</v>
      </c>
      <c r="H263" s="131">
        <f t="shared" si="100"/>
        <v>85</v>
      </c>
      <c r="I263" s="116">
        <f t="shared" si="101"/>
        <v>85</v>
      </c>
      <c r="J263" s="132">
        <f t="shared" si="106"/>
        <v>4.25</v>
      </c>
      <c r="K263" s="132">
        <f t="shared" si="107"/>
        <v>85</v>
      </c>
      <c r="L263" s="133">
        <f>VLOOKUP(A263,Sheet1!A:C,3,FALSE)</f>
        <v>25</v>
      </c>
      <c r="M263" s="133">
        <f>VLOOKUP(A263,Sheet1!A:D,4,FALSE)</f>
        <v>25</v>
      </c>
      <c r="N263" s="133">
        <f>VLOOKUP(A263,Sheet1!A:E,5,FALSE)</f>
        <v>250</v>
      </c>
      <c r="O263" s="189">
        <f t="shared" si="108"/>
        <v>3.96</v>
      </c>
      <c r="P263" s="134">
        <f t="shared" si="109"/>
        <v>99</v>
      </c>
      <c r="Q263" s="97" t="s">
        <v>457</v>
      </c>
    </row>
    <row r="264" spans="1:17" ht="12.75" customHeight="1">
      <c r="A264" s="97" t="s">
        <v>958</v>
      </c>
      <c r="B264" s="97" t="s">
        <v>959</v>
      </c>
      <c r="C264" s="117">
        <v>10</v>
      </c>
      <c r="D264" s="117">
        <v>0.28499999999999998</v>
      </c>
      <c r="E264" s="119">
        <v>0.625</v>
      </c>
      <c r="F264" s="117"/>
      <c r="G264" s="131">
        <f>VLOOKUP(A264,Sheet1!A:B,2,FALSE)</f>
        <v>5.39</v>
      </c>
      <c r="H264" s="131">
        <f t="shared" si="100"/>
        <v>53.9</v>
      </c>
      <c r="I264" s="116">
        <f t="shared" si="101"/>
        <v>53.9</v>
      </c>
      <c r="J264" s="132">
        <f t="shared" si="106"/>
        <v>5.39</v>
      </c>
      <c r="K264" s="132">
        <f t="shared" si="107"/>
        <v>53.9</v>
      </c>
      <c r="L264" s="133">
        <f>VLOOKUP(A264,Sheet1!A:C,3,FALSE)</f>
        <v>20</v>
      </c>
      <c r="M264" s="133">
        <f>VLOOKUP(A264,Sheet1!A:D,4,FALSE)</f>
        <v>20</v>
      </c>
      <c r="N264" s="133">
        <f>VLOOKUP(A264,Sheet1!A:E,5,FALSE)</f>
        <v>360</v>
      </c>
      <c r="O264" s="189">
        <f t="shared" si="108"/>
        <v>2.8499999999999996</v>
      </c>
      <c r="P264" s="134">
        <f t="shared" si="109"/>
        <v>56.999999999999993</v>
      </c>
      <c r="Q264" s="97" t="s">
        <v>994</v>
      </c>
    </row>
    <row r="265" spans="1:17" ht="12.75" customHeight="1">
      <c r="A265" s="97" t="s">
        <v>458</v>
      </c>
      <c r="B265" s="97" t="s">
        <v>459</v>
      </c>
      <c r="C265" s="117">
        <v>12</v>
      </c>
      <c r="D265" s="117">
        <v>0.28499999999999998</v>
      </c>
      <c r="E265" s="119">
        <v>0.625</v>
      </c>
      <c r="F265" s="117"/>
      <c r="G265" s="131">
        <f>VLOOKUP(A265,Sheet1!A:B,2,FALSE)</f>
        <v>5.39</v>
      </c>
      <c r="H265" s="131">
        <f t="shared" si="100"/>
        <v>64.679999999999993</v>
      </c>
      <c r="I265" s="116">
        <f t="shared" si="101"/>
        <v>64.679999999999993</v>
      </c>
      <c r="J265" s="132">
        <f t="shared" si="106"/>
        <v>5.39</v>
      </c>
      <c r="K265" s="132">
        <f t="shared" si="107"/>
        <v>64.679999999999993</v>
      </c>
      <c r="L265" s="133">
        <f>VLOOKUP(A265,Sheet1!A:C,3,FALSE)</f>
        <v>20</v>
      </c>
      <c r="M265" s="133">
        <f>VLOOKUP(A265,Sheet1!A:D,4,FALSE)</f>
        <v>20</v>
      </c>
      <c r="N265" s="133">
        <f>VLOOKUP(A265,Sheet1!A:E,5,FALSE)</f>
        <v>360</v>
      </c>
      <c r="O265" s="189">
        <f t="shared" si="108"/>
        <v>3.42</v>
      </c>
      <c r="P265" s="134">
        <f t="shared" si="109"/>
        <v>68.400000000000006</v>
      </c>
      <c r="Q265" s="97" t="s">
        <v>460</v>
      </c>
    </row>
    <row r="266" spans="1:17" ht="12.75" customHeight="1">
      <c r="A266" s="97" t="s">
        <v>461</v>
      </c>
      <c r="B266" s="97" t="s">
        <v>462</v>
      </c>
      <c r="C266" s="117">
        <v>20</v>
      </c>
      <c r="D266" s="117">
        <v>0.28499999999999998</v>
      </c>
      <c r="E266" s="119">
        <v>0.625</v>
      </c>
      <c r="F266" s="117"/>
      <c r="G266" s="131">
        <f>VLOOKUP(A266,Sheet1!A:B,2,FALSE)</f>
        <v>5.39</v>
      </c>
      <c r="H266" s="131">
        <f t="shared" si="100"/>
        <v>107.8</v>
      </c>
      <c r="I266" s="116">
        <f t="shared" si="101"/>
        <v>107.8</v>
      </c>
      <c r="J266" s="132">
        <f t="shared" si="106"/>
        <v>5.39</v>
      </c>
      <c r="K266" s="132">
        <f t="shared" si="107"/>
        <v>107.8</v>
      </c>
      <c r="L266" s="133">
        <f>VLOOKUP(A266,Sheet1!A:C,3,FALSE)</f>
        <v>20</v>
      </c>
      <c r="M266" s="133">
        <f>VLOOKUP(A266,Sheet1!A:D,4,FALSE)</f>
        <v>20</v>
      </c>
      <c r="N266" s="133">
        <f>VLOOKUP(A266,Sheet1!A:E,5,FALSE)</f>
        <v>180</v>
      </c>
      <c r="O266" s="189">
        <f t="shared" si="108"/>
        <v>5.6999999999999993</v>
      </c>
      <c r="P266" s="134">
        <f t="shared" si="109"/>
        <v>113.99999999999999</v>
      </c>
      <c r="Q266" s="97" t="s">
        <v>463</v>
      </c>
    </row>
    <row r="267" spans="1:17" ht="12.75" customHeight="1">
      <c r="A267" s="97" t="s">
        <v>960</v>
      </c>
      <c r="B267" s="97" t="s">
        <v>961</v>
      </c>
      <c r="C267" s="117">
        <v>10</v>
      </c>
      <c r="D267" s="117">
        <v>0.36199999999999999</v>
      </c>
      <c r="E267" s="119">
        <v>0.75</v>
      </c>
      <c r="F267" s="117"/>
      <c r="G267" s="131">
        <f>VLOOKUP(A267,Sheet1!A:B,2,FALSE)</f>
        <v>7.33</v>
      </c>
      <c r="H267" s="131">
        <f t="shared" si="100"/>
        <v>73.3</v>
      </c>
      <c r="I267" s="116">
        <f t="shared" si="101"/>
        <v>73.3</v>
      </c>
      <c r="J267" s="132">
        <f t="shared" si="106"/>
        <v>7.33</v>
      </c>
      <c r="K267" s="132">
        <f t="shared" si="107"/>
        <v>73.3</v>
      </c>
      <c r="L267" s="133">
        <f>VLOOKUP(A267,Sheet1!A:C,3,FALSE)</f>
        <v>10</v>
      </c>
      <c r="M267" s="133">
        <f>VLOOKUP(A267,Sheet1!A:D,4,FALSE)</f>
        <v>10</v>
      </c>
      <c r="N267" s="133">
        <f>VLOOKUP(A267,Sheet1!A:E,5,FALSE)</f>
        <v>250</v>
      </c>
      <c r="O267" s="189">
        <f t="shared" si="108"/>
        <v>3.62</v>
      </c>
      <c r="P267" s="134">
        <f t="shared" si="109"/>
        <v>36.200000000000003</v>
      </c>
      <c r="Q267" s="97" t="s">
        <v>995</v>
      </c>
    </row>
    <row r="268" spans="1:17" ht="12.75" customHeight="1">
      <c r="A268" s="97" t="s">
        <v>464</v>
      </c>
      <c r="B268" s="97" t="s">
        <v>465</v>
      </c>
      <c r="C268" s="117">
        <v>12</v>
      </c>
      <c r="D268" s="117">
        <v>0.36199999999999999</v>
      </c>
      <c r="E268" s="119">
        <v>0.75</v>
      </c>
      <c r="F268" s="117"/>
      <c r="G268" s="131">
        <f>VLOOKUP(A268,Sheet1!A:B,2,FALSE)</f>
        <v>7.33</v>
      </c>
      <c r="H268" s="131">
        <f t="shared" si="100"/>
        <v>87.960000000000008</v>
      </c>
      <c r="I268" s="116">
        <f t="shared" si="101"/>
        <v>87.960000000000008</v>
      </c>
      <c r="J268" s="132">
        <f t="shared" si="106"/>
        <v>7.33</v>
      </c>
      <c r="K268" s="132">
        <f t="shared" si="107"/>
        <v>87.960000000000008</v>
      </c>
      <c r="L268" s="133">
        <f>VLOOKUP(A268,Sheet1!A:C,3,FALSE)</f>
        <v>10</v>
      </c>
      <c r="M268" s="133">
        <f>VLOOKUP(A268,Sheet1!A:D,4,FALSE)</f>
        <v>10</v>
      </c>
      <c r="N268" s="133">
        <f>VLOOKUP(A268,Sheet1!A:E,5,FALSE)</f>
        <v>250</v>
      </c>
      <c r="O268" s="189">
        <f t="shared" si="108"/>
        <v>4.3439999999999994</v>
      </c>
      <c r="P268" s="134">
        <f t="shared" si="109"/>
        <v>43.44</v>
      </c>
      <c r="Q268" s="97" t="s">
        <v>466</v>
      </c>
    </row>
    <row r="269" spans="1:17" ht="12.75" customHeight="1">
      <c r="A269" s="97" t="s">
        <v>467</v>
      </c>
      <c r="B269" s="97" t="s">
        <v>468</v>
      </c>
      <c r="C269" s="117">
        <v>20</v>
      </c>
      <c r="D269" s="117">
        <v>0.36199999999999999</v>
      </c>
      <c r="E269" s="119">
        <v>0.75</v>
      </c>
      <c r="F269" s="117"/>
      <c r="G269" s="131">
        <f>VLOOKUP(A269,Sheet1!A:B,2,FALSE)</f>
        <v>7.33</v>
      </c>
      <c r="H269" s="131">
        <f t="shared" si="100"/>
        <v>146.6</v>
      </c>
      <c r="I269" s="116">
        <f t="shared" si="101"/>
        <v>146.6</v>
      </c>
      <c r="J269" s="132">
        <f t="shared" si="106"/>
        <v>7.33</v>
      </c>
      <c r="K269" s="132">
        <f t="shared" si="107"/>
        <v>146.6</v>
      </c>
      <c r="L269" s="133">
        <f>VLOOKUP(A269,Sheet1!A:C,3,FALSE)</f>
        <v>10</v>
      </c>
      <c r="M269" s="133">
        <f>VLOOKUP(A269,Sheet1!A:D,4,FALSE)</f>
        <v>10</v>
      </c>
      <c r="N269" s="133">
        <f>VLOOKUP(A269,Sheet1!A:E,5,FALSE)</f>
        <v>140</v>
      </c>
      <c r="O269" s="189">
        <f t="shared" si="108"/>
        <v>7.24</v>
      </c>
      <c r="P269" s="134">
        <f t="shared" si="109"/>
        <v>72.400000000000006</v>
      </c>
      <c r="Q269" s="97" t="s">
        <v>469</v>
      </c>
    </row>
    <row r="270" spans="1:17" ht="12.75" customHeight="1">
      <c r="A270" s="97" t="s">
        <v>962</v>
      </c>
      <c r="B270" s="97" t="s">
        <v>963</v>
      </c>
      <c r="C270" s="117">
        <v>10</v>
      </c>
      <c r="D270" s="117">
        <v>0.45500000000000002</v>
      </c>
      <c r="E270" s="117">
        <v>0.875</v>
      </c>
      <c r="F270" s="117"/>
      <c r="G270" s="131">
        <f>VLOOKUP(A270,Sheet1!A:B,2,FALSE)</f>
        <v>8.58</v>
      </c>
      <c r="H270" s="131">
        <f t="shared" si="100"/>
        <v>85.8</v>
      </c>
      <c r="I270" s="116">
        <f t="shared" si="101"/>
        <v>85.8</v>
      </c>
      <c r="J270" s="132">
        <f t="shared" si="106"/>
        <v>8.58</v>
      </c>
      <c r="K270" s="132">
        <f t="shared" si="107"/>
        <v>85.8</v>
      </c>
      <c r="L270" s="133">
        <f>VLOOKUP(A270,Sheet1!A:C,3,FALSE)</f>
        <v>10</v>
      </c>
      <c r="M270" s="133">
        <f>VLOOKUP(A270,Sheet1!A:D,4,FALSE)</f>
        <v>10</v>
      </c>
      <c r="N270" s="133">
        <f>VLOOKUP(A270,Sheet1!A:E,5,FALSE)</f>
        <v>200</v>
      </c>
      <c r="O270" s="189">
        <f t="shared" si="108"/>
        <v>4.55</v>
      </c>
      <c r="P270" s="134">
        <f t="shared" si="109"/>
        <v>45.5</v>
      </c>
      <c r="Q270" s="97" t="s">
        <v>996</v>
      </c>
    </row>
    <row r="271" spans="1:17" ht="12.75" customHeight="1">
      <c r="A271" s="97" t="s">
        <v>470</v>
      </c>
      <c r="B271" s="97" t="s">
        <v>471</v>
      </c>
      <c r="C271" s="117">
        <v>12</v>
      </c>
      <c r="D271" s="117">
        <v>0.45500000000000002</v>
      </c>
      <c r="E271" s="117">
        <v>0.875</v>
      </c>
      <c r="F271" s="117"/>
      <c r="G271" s="131">
        <f>VLOOKUP(A271,Sheet1!A:B,2,FALSE)</f>
        <v>8.58</v>
      </c>
      <c r="H271" s="131">
        <f t="shared" si="100"/>
        <v>102.96000000000001</v>
      </c>
      <c r="I271" s="116">
        <f t="shared" si="101"/>
        <v>102.96000000000001</v>
      </c>
      <c r="J271" s="132">
        <f t="shared" si="106"/>
        <v>8.58</v>
      </c>
      <c r="K271" s="132">
        <f t="shared" si="107"/>
        <v>102.96000000000001</v>
      </c>
      <c r="L271" s="133">
        <f>VLOOKUP(A271,Sheet1!A:C,3,FALSE)</f>
        <v>10</v>
      </c>
      <c r="M271" s="133">
        <f>VLOOKUP(A271,Sheet1!A:D,4,FALSE)</f>
        <v>10</v>
      </c>
      <c r="N271" s="133">
        <f>VLOOKUP(A271,Sheet1!A:E,5,FALSE)</f>
        <v>200</v>
      </c>
      <c r="O271" s="189">
        <f t="shared" si="108"/>
        <v>5.46</v>
      </c>
      <c r="P271" s="134">
        <f t="shared" si="109"/>
        <v>54.6</v>
      </c>
      <c r="Q271" s="97" t="s">
        <v>472</v>
      </c>
    </row>
    <row r="272" spans="1:17" ht="12.75" customHeight="1">
      <c r="A272" s="97" t="s">
        <v>473</v>
      </c>
      <c r="B272" s="97" t="s">
        <v>474</v>
      </c>
      <c r="C272" s="117">
        <v>20</v>
      </c>
      <c r="D272" s="117">
        <v>0.45500000000000002</v>
      </c>
      <c r="E272" s="117">
        <v>0.875</v>
      </c>
      <c r="F272" s="117"/>
      <c r="G272" s="131">
        <f>VLOOKUP(A272,Sheet1!A:B,2,FALSE)</f>
        <v>8.58</v>
      </c>
      <c r="H272" s="131">
        <f t="shared" si="100"/>
        <v>171.6</v>
      </c>
      <c r="I272" s="116">
        <f t="shared" si="101"/>
        <v>171.6</v>
      </c>
      <c r="J272" s="132">
        <f t="shared" si="106"/>
        <v>8.58</v>
      </c>
      <c r="K272" s="132">
        <f t="shared" si="107"/>
        <v>171.6</v>
      </c>
      <c r="L272" s="133">
        <f>VLOOKUP(A272,Sheet1!A:C,3,FALSE)</f>
        <v>10</v>
      </c>
      <c r="M272" s="133">
        <f>VLOOKUP(A272,Sheet1!A:D,4,FALSE)</f>
        <v>10</v>
      </c>
      <c r="N272" s="133">
        <f>VLOOKUP(A272,Sheet1!A:E,5,FALSE)</f>
        <v>100</v>
      </c>
      <c r="O272" s="189">
        <f t="shared" si="108"/>
        <v>9.1</v>
      </c>
      <c r="P272" s="134">
        <f t="shared" si="109"/>
        <v>91</v>
      </c>
      <c r="Q272" s="97" t="s">
        <v>475</v>
      </c>
    </row>
    <row r="273" spans="1:17" ht="12.75" customHeight="1">
      <c r="A273" s="97" t="s">
        <v>964</v>
      </c>
      <c r="B273" s="97" t="s">
        <v>965</v>
      </c>
      <c r="C273" s="117">
        <v>10</v>
      </c>
      <c r="D273" s="117">
        <v>0.65500000000000003</v>
      </c>
      <c r="E273" s="117">
        <v>1.125</v>
      </c>
      <c r="F273" s="117"/>
      <c r="G273" s="131">
        <f>VLOOKUP(A273,Sheet1!A:B,2,FALSE)</f>
        <v>12.36</v>
      </c>
      <c r="H273" s="131">
        <f t="shared" si="100"/>
        <v>123.6</v>
      </c>
      <c r="I273" s="116">
        <f t="shared" si="101"/>
        <v>123.6</v>
      </c>
      <c r="J273" s="132">
        <f t="shared" si="106"/>
        <v>12.36</v>
      </c>
      <c r="K273" s="132">
        <f t="shared" si="107"/>
        <v>123.6</v>
      </c>
      <c r="L273" s="133">
        <f>VLOOKUP(A273,Sheet1!A:C,3,FALSE)</f>
        <v>5</v>
      </c>
      <c r="M273" s="133">
        <f>VLOOKUP(A273,Sheet1!A:D,4,FALSE)</f>
        <v>5</v>
      </c>
      <c r="N273" s="133">
        <f>VLOOKUP(A273,Sheet1!A:E,5,FALSE)</f>
        <v>150</v>
      </c>
      <c r="O273" s="189">
        <f t="shared" si="108"/>
        <v>6.5500000000000007</v>
      </c>
      <c r="P273" s="134">
        <f t="shared" si="109"/>
        <v>32.75</v>
      </c>
      <c r="Q273" s="97" t="s">
        <v>997</v>
      </c>
    </row>
    <row r="274" spans="1:17" ht="12.75" customHeight="1">
      <c r="A274" s="97" t="s">
        <v>476</v>
      </c>
      <c r="B274" s="97" t="s">
        <v>477</v>
      </c>
      <c r="C274" s="117">
        <v>12</v>
      </c>
      <c r="D274" s="117">
        <v>0.65500000000000003</v>
      </c>
      <c r="E274" s="117">
        <v>1.125</v>
      </c>
      <c r="F274" s="117"/>
      <c r="G274" s="131">
        <f>VLOOKUP(A274,Sheet1!A:B,2,FALSE)</f>
        <v>12.36</v>
      </c>
      <c r="H274" s="131">
        <f t="shared" si="100"/>
        <v>148.32</v>
      </c>
      <c r="I274" s="116">
        <f t="shared" si="101"/>
        <v>148.32</v>
      </c>
      <c r="J274" s="132">
        <f t="shared" si="106"/>
        <v>12.36</v>
      </c>
      <c r="K274" s="132">
        <f t="shared" si="107"/>
        <v>148.32</v>
      </c>
      <c r="L274" s="133">
        <f>VLOOKUP(A274,Sheet1!A:C,3,FALSE)</f>
        <v>5</v>
      </c>
      <c r="M274" s="133">
        <f>VLOOKUP(A274,Sheet1!A:D,4,FALSE)</f>
        <v>5</v>
      </c>
      <c r="N274" s="133">
        <f>VLOOKUP(A274,Sheet1!A:E,5,FALSE)</f>
        <v>150</v>
      </c>
      <c r="O274" s="189">
        <f t="shared" si="108"/>
        <v>7.86</v>
      </c>
      <c r="P274" s="134">
        <f t="shared" si="109"/>
        <v>39.300000000000004</v>
      </c>
      <c r="Q274" s="97" t="s">
        <v>478</v>
      </c>
    </row>
    <row r="275" spans="1:17" ht="12.75" customHeight="1">
      <c r="A275" s="97" t="s">
        <v>479</v>
      </c>
      <c r="B275" s="97" t="s">
        <v>480</v>
      </c>
      <c r="C275" s="117">
        <v>20</v>
      </c>
      <c r="D275" s="117">
        <v>0.65500000000000003</v>
      </c>
      <c r="E275" s="117">
        <v>1.125</v>
      </c>
      <c r="F275" s="117"/>
      <c r="G275" s="131">
        <f>VLOOKUP(A275,Sheet1!A:B,2,FALSE)</f>
        <v>12.36</v>
      </c>
      <c r="H275" s="131">
        <f t="shared" si="100"/>
        <v>247.2</v>
      </c>
      <c r="I275" s="116">
        <f t="shared" si="101"/>
        <v>247.2</v>
      </c>
      <c r="J275" s="132">
        <f t="shared" si="106"/>
        <v>12.36</v>
      </c>
      <c r="K275" s="132">
        <f t="shared" si="107"/>
        <v>247.2</v>
      </c>
      <c r="L275" s="133">
        <f>VLOOKUP(A275,Sheet1!A:C,3,FALSE)</f>
        <v>5</v>
      </c>
      <c r="M275" s="133">
        <f>VLOOKUP(A275,Sheet1!A:D,4,FALSE)</f>
        <v>5</v>
      </c>
      <c r="N275" s="133">
        <f>VLOOKUP(A275,Sheet1!A:E,5,FALSE)</f>
        <v>75</v>
      </c>
      <c r="O275" s="189">
        <f t="shared" si="108"/>
        <v>13.100000000000001</v>
      </c>
      <c r="P275" s="134">
        <f t="shared" si="109"/>
        <v>65.5</v>
      </c>
      <c r="Q275" s="97" t="s">
        <v>481</v>
      </c>
    </row>
    <row r="276" spans="1:17" ht="12.75" customHeight="1">
      <c r="A276" s="97" t="s">
        <v>966</v>
      </c>
      <c r="B276" s="97" t="s">
        <v>967</v>
      </c>
      <c r="C276" s="117">
        <v>10</v>
      </c>
      <c r="D276" s="117">
        <v>0.88400000000000001</v>
      </c>
      <c r="E276" s="117">
        <v>1.375</v>
      </c>
      <c r="F276" s="117"/>
      <c r="G276" s="131">
        <f>VLOOKUP(A276,Sheet1!A:B,2,FALSE)</f>
        <v>16.5</v>
      </c>
      <c r="H276" s="131">
        <f t="shared" si="100"/>
        <v>165</v>
      </c>
      <c r="I276" s="116">
        <f t="shared" si="101"/>
        <v>165</v>
      </c>
      <c r="J276" s="132">
        <f t="shared" si="106"/>
        <v>16.5</v>
      </c>
      <c r="K276" s="132">
        <f t="shared" si="107"/>
        <v>165</v>
      </c>
      <c r="L276" s="133">
        <f>VLOOKUP(A276,Sheet1!A:C,3,FALSE)</f>
        <v>5</v>
      </c>
      <c r="M276" s="133">
        <f>VLOOKUP(A276,Sheet1!A:D,4,FALSE)</f>
        <v>5</v>
      </c>
      <c r="N276" s="133">
        <f>VLOOKUP(A276,Sheet1!A:E,5,FALSE)</f>
        <v>110</v>
      </c>
      <c r="O276" s="189">
        <f t="shared" si="108"/>
        <v>8.84</v>
      </c>
      <c r="P276" s="134">
        <f t="shared" si="109"/>
        <v>44.2</v>
      </c>
      <c r="Q276" s="97" t="s">
        <v>998</v>
      </c>
    </row>
    <row r="277" spans="1:17" ht="12.75" customHeight="1">
      <c r="A277" s="97" t="s">
        <v>482</v>
      </c>
      <c r="B277" s="97" t="s">
        <v>968</v>
      </c>
      <c r="C277" s="117">
        <v>12</v>
      </c>
      <c r="D277" s="117">
        <v>0.88400000000000001</v>
      </c>
      <c r="E277" s="117">
        <v>1.375</v>
      </c>
      <c r="F277" s="117"/>
      <c r="G277" s="131">
        <f>VLOOKUP(A277,Sheet1!A:B,2,FALSE)</f>
        <v>16.5</v>
      </c>
      <c r="H277" s="131">
        <f t="shared" si="100"/>
        <v>198</v>
      </c>
      <c r="I277" s="116">
        <f t="shared" si="101"/>
        <v>198</v>
      </c>
      <c r="J277" s="132">
        <f t="shared" si="106"/>
        <v>16.5</v>
      </c>
      <c r="K277" s="132">
        <f t="shared" si="107"/>
        <v>198</v>
      </c>
      <c r="L277" s="133">
        <f>VLOOKUP(A277,Sheet1!A:C,3,FALSE)</f>
        <v>5</v>
      </c>
      <c r="M277" s="133">
        <f>VLOOKUP(A277,Sheet1!A:D,4,FALSE)</f>
        <v>5</v>
      </c>
      <c r="N277" s="133">
        <f>VLOOKUP(A277,Sheet1!A:E,5,FALSE)</f>
        <v>110</v>
      </c>
      <c r="O277" s="189">
        <f t="shared" si="108"/>
        <v>10.608000000000001</v>
      </c>
      <c r="P277" s="134">
        <f t="shared" si="109"/>
        <v>53.040000000000006</v>
      </c>
      <c r="Q277" s="97" t="s">
        <v>484</v>
      </c>
    </row>
    <row r="278" spans="1:17" ht="12.75" customHeight="1">
      <c r="A278" s="97" t="s">
        <v>485</v>
      </c>
      <c r="B278" s="97" t="s">
        <v>969</v>
      </c>
      <c r="C278" s="117">
        <v>20</v>
      </c>
      <c r="D278" s="117">
        <v>0.88400000000000001</v>
      </c>
      <c r="E278" s="117">
        <v>1.375</v>
      </c>
      <c r="F278" s="117"/>
      <c r="G278" s="131">
        <f>VLOOKUP(A278,Sheet1!A:B,2,FALSE)</f>
        <v>16.5</v>
      </c>
      <c r="H278" s="131">
        <f t="shared" si="100"/>
        <v>330</v>
      </c>
      <c r="I278" s="116">
        <f t="shared" si="101"/>
        <v>330</v>
      </c>
      <c r="J278" s="132">
        <f t="shared" si="106"/>
        <v>16.5</v>
      </c>
      <c r="K278" s="132">
        <f t="shared" si="107"/>
        <v>330</v>
      </c>
      <c r="L278" s="133">
        <f>VLOOKUP(A278,Sheet1!A:C,3,FALSE)</f>
        <v>5</v>
      </c>
      <c r="M278" s="133">
        <f>VLOOKUP(A278,Sheet1!A:D,4,FALSE)</f>
        <v>5</v>
      </c>
      <c r="N278" s="133">
        <f>VLOOKUP(A278,Sheet1!A:E,5,FALSE)</f>
        <v>55</v>
      </c>
      <c r="O278" s="189">
        <f t="shared" si="108"/>
        <v>17.68</v>
      </c>
      <c r="P278" s="134">
        <f t="shared" si="109"/>
        <v>88.4</v>
      </c>
      <c r="Q278" s="97" t="s">
        <v>487</v>
      </c>
    </row>
    <row r="279" spans="1:17" ht="12.75" customHeight="1">
      <c r="A279" s="97" t="s">
        <v>970</v>
      </c>
      <c r="B279" s="97" t="s">
        <v>971</v>
      </c>
      <c r="C279" s="117">
        <v>10</v>
      </c>
      <c r="D279" s="117">
        <v>1.1399999999999999</v>
      </c>
      <c r="E279" s="117">
        <v>1.625</v>
      </c>
      <c r="F279" s="117"/>
      <c r="G279" s="131">
        <f>VLOOKUP(A279,Sheet1!A:B,2,FALSE)</f>
        <v>21.37</v>
      </c>
      <c r="H279" s="131">
        <f t="shared" si="100"/>
        <v>213.70000000000002</v>
      </c>
      <c r="I279" s="116">
        <f t="shared" si="101"/>
        <v>213.70000000000002</v>
      </c>
      <c r="J279" s="132">
        <f t="shared" si="106"/>
        <v>21.37</v>
      </c>
      <c r="K279" s="132">
        <f t="shared" si="107"/>
        <v>213.70000000000002</v>
      </c>
      <c r="L279" s="133">
        <f>VLOOKUP(A279,Sheet1!A:C,3,FALSE)</f>
        <v>5</v>
      </c>
      <c r="M279" s="133">
        <f>VLOOKUP(A279,Sheet1!A:D,4,FALSE)</f>
        <v>5</v>
      </c>
      <c r="N279" s="133">
        <f>VLOOKUP(A279,Sheet1!A:E,5,FALSE)</f>
        <v>80</v>
      </c>
      <c r="O279" s="189">
        <f t="shared" si="108"/>
        <v>11.399999999999999</v>
      </c>
      <c r="P279" s="134">
        <f t="shared" si="109"/>
        <v>56.999999999999993</v>
      </c>
      <c r="Q279" s="97" t="s">
        <v>999</v>
      </c>
    </row>
    <row r="280" spans="1:17" ht="12.75" customHeight="1">
      <c r="A280" s="97" t="s">
        <v>488</v>
      </c>
      <c r="B280" s="97" t="s">
        <v>972</v>
      </c>
      <c r="C280" s="117">
        <v>12</v>
      </c>
      <c r="D280" s="117">
        <v>1.1399999999999999</v>
      </c>
      <c r="E280" s="117">
        <v>1.625</v>
      </c>
      <c r="F280" s="117"/>
      <c r="G280" s="131">
        <f>VLOOKUP(A280,Sheet1!A:B,2,FALSE)</f>
        <v>21.37</v>
      </c>
      <c r="H280" s="131">
        <f t="shared" si="100"/>
        <v>256.44</v>
      </c>
      <c r="I280" s="116">
        <f t="shared" si="101"/>
        <v>256.44</v>
      </c>
      <c r="J280" s="132">
        <f t="shared" si="106"/>
        <v>21.37</v>
      </c>
      <c r="K280" s="132">
        <f t="shared" si="107"/>
        <v>256.44</v>
      </c>
      <c r="L280" s="133">
        <f>VLOOKUP(A280,Sheet1!A:C,3,FALSE)</f>
        <v>5</v>
      </c>
      <c r="M280" s="133">
        <f>VLOOKUP(A280,Sheet1!A:D,4,FALSE)</f>
        <v>5</v>
      </c>
      <c r="N280" s="133">
        <f>VLOOKUP(A280,Sheet1!A:E,5,FALSE)</f>
        <v>80</v>
      </c>
      <c r="O280" s="189">
        <f t="shared" si="108"/>
        <v>13.68</v>
      </c>
      <c r="P280" s="134">
        <f t="shared" si="109"/>
        <v>68.400000000000006</v>
      </c>
      <c r="Q280" s="97" t="s">
        <v>490</v>
      </c>
    </row>
    <row r="281" spans="1:17" ht="12.75" customHeight="1">
      <c r="A281" s="97" t="s">
        <v>491</v>
      </c>
      <c r="B281" s="97" t="s">
        <v>973</v>
      </c>
      <c r="C281" s="117">
        <v>20</v>
      </c>
      <c r="D281" s="117">
        <v>1.1399999999999999</v>
      </c>
      <c r="E281" s="117">
        <v>1.625</v>
      </c>
      <c r="F281" s="117"/>
      <c r="G281" s="131">
        <f>VLOOKUP(A281,Sheet1!A:B,2,FALSE)</f>
        <v>21.37</v>
      </c>
      <c r="H281" s="131">
        <f t="shared" si="100"/>
        <v>427.40000000000003</v>
      </c>
      <c r="I281" s="116">
        <f t="shared" si="101"/>
        <v>427.40000000000003</v>
      </c>
      <c r="J281" s="132">
        <f t="shared" si="106"/>
        <v>21.37</v>
      </c>
      <c r="K281" s="132">
        <f t="shared" si="107"/>
        <v>427.40000000000003</v>
      </c>
      <c r="L281" s="133">
        <f>VLOOKUP(A281,Sheet1!A:C,3,FALSE)</f>
        <v>5</v>
      </c>
      <c r="M281" s="133">
        <f>VLOOKUP(A281,Sheet1!A:D,4,FALSE)</f>
        <v>5</v>
      </c>
      <c r="N281" s="133">
        <f>VLOOKUP(A281,Sheet1!A:E,5,FALSE)</f>
        <v>45</v>
      </c>
      <c r="O281" s="189">
        <f t="shared" si="108"/>
        <v>22.799999999999997</v>
      </c>
      <c r="P281" s="134">
        <f t="shared" si="109"/>
        <v>113.99999999999999</v>
      </c>
      <c r="Q281" s="97" t="s">
        <v>493</v>
      </c>
    </row>
    <row r="282" spans="1:17" ht="12.75" customHeight="1">
      <c r="A282" s="97" t="s">
        <v>974</v>
      </c>
      <c r="B282" s="97" t="s">
        <v>975</v>
      </c>
      <c r="C282" s="117">
        <v>10</v>
      </c>
      <c r="D282" s="117">
        <v>1.75</v>
      </c>
      <c r="E282" s="117">
        <v>2.125</v>
      </c>
      <c r="F282" s="117"/>
      <c r="G282" s="131">
        <f>VLOOKUP(A282,Sheet1!A:B,2,FALSE)</f>
        <v>32.89</v>
      </c>
      <c r="H282" s="131">
        <f t="shared" si="100"/>
        <v>328.9</v>
      </c>
      <c r="I282" s="116">
        <f t="shared" si="101"/>
        <v>328.9</v>
      </c>
      <c r="J282" s="132">
        <f t="shared" si="106"/>
        <v>32.89</v>
      </c>
      <c r="K282" s="132">
        <f t="shared" si="107"/>
        <v>328.9</v>
      </c>
      <c r="L282" s="133">
        <f>VLOOKUP(A282,Sheet1!A:C,3,FALSE)</f>
        <v>1</v>
      </c>
      <c r="M282" s="133">
        <f>VLOOKUP(A282,Sheet1!A:D,4,FALSE)</f>
        <v>1</v>
      </c>
      <c r="N282" s="133">
        <f>VLOOKUP(A282,Sheet1!A:E,5,FALSE)</f>
        <v>50</v>
      </c>
      <c r="O282" s="189">
        <f t="shared" si="108"/>
        <v>17.5</v>
      </c>
      <c r="P282" s="134">
        <f t="shared" si="105"/>
        <v>17.5</v>
      </c>
      <c r="Q282" s="97" t="s">
        <v>1000</v>
      </c>
    </row>
    <row r="283" spans="1:17" ht="12.75" customHeight="1">
      <c r="A283" s="97" t="s">
        <v>494</v>
      </c>
      <c r="B283" s="97" t="s">
        <v>495</v>
      </c>
      <c r="C283" s="117">
        <v>12</v>
      </c>
      <c r="D283" s="117">
        <v>1.75</v>
      </c>
      <c r="E283" s="117">
        <v>2.125</v>
      </c>
      <c r="F283" s="117"/>
      <c r="G283" s="131">
        <f>VLOOKUP(A283,Sheet1!A:B,2,FALSE)</f>
        <v>32.89</v>
      </c>
      <c r="H283" s="131">
        <f t="shared" si="100"/>
        <v>394.68</v>
      </c>
      <c r="I283" s="116">
        <f t="shared" si="101"/>
        <v>394.68</v>
      </c>
      <c r="J283" s="132">
        <f t="shared" si="106"/>
        <v>32.89</v>
      </c>
      <c r="K283" s="132">
        <f t="shared" si="107"/>
        <v>394.68</v>
      </c>
      <c r="L283" s="133">
        <f>VLOOKUP(A283,Sheet1!A:C,3,FALSE)</f>
        <v>1</v>
      </c>
      <c r="M283" s="133">
        <f>VLOOKUP(A283,Sheet1!A:D,4,FALSE)</f>
        <v>1</v>
      </c>
      <c r="N283" s="133">
        <f>VLOOKUP(A283,Sheet1!A:E,5,FALSE)</f>
        <v>50</v>
      </c>
      <c r="O283" s="189">
        <f t="shared" si="108"/>
        <v>21</v>
      </c>
      <c r="P283" s="134">
        <f t="shared" si="105"/>
        <v>21</v>
      </c>
      <c r="Q283" s="97" t="s">
        <v>496</v>
      </c>
    </row>
    <row r="284" spans="1:17" ht="12.75" customHeight="1">
      <c r="A284" s="97" t="s">
        <v>497</v>
      </c>
      <c r="B284" s="97" t="s">
        <v>498</v>
      </c>
      <c r="C284" s="117">
        <v>20</v>
      </c>
      <c r="D284" s="117">
        <v>1.75</v>
      </c>
      <c r="E284" s="117">
        <v>2.125</v>
      </c>
      <c r="F284" s="117"/>
      <c r="G284" s="131">
        <f>VLOOKUP(A284,Sheet1!A:B,2,FALSE)</f>
        <v>32.89</v>
      </c>
      <c r="H284" s="131">
        <f t="shared" si="100"/>
        <v>657.8</v>
      </c>
      <c r="I284" s="116">
        <f t="shared" si="101"/>
        <v>657.8</v>
      </c>
      <c r="J284" s="132">
        <f t="shared" si="106"/>
        <v>32.89</v>
      </c>
      <c r="K284" s="132">
        <f t="shared" si="107"/>
        <v>657.8</v>
      </c>
      <c r="L284" s="133">
        <f>VLOOKUP(A284,Sheet1!A:C,3,FALSE)</f>
        <v>1</v>
      </c>
      <c r="M284" s="133">
        <f>VLOOKUP(A284,Sheet1!A:D,4,FALSE)</f>
        <v>1</v>
      </c>
      <c r="N284" s="133">
        <f>VLOOKUP(A284,Sheet1!A:E,5,FALSE)</f>
        <v>35</v>
      </c>
      <c r="O284" s="189">
        <f t="shared" si="108"/>
        <v>35</v>
      </c>
      <c r="P284" s="134">
        <f t="shared" si="105"/>
        <v>35</v>
      </c>
      <c r="Q284" s="97" t="s">
        <v>499</v>
      </c>
    </row>
    <row r="285" spans="1:17" ht="12.75" customHeight="1">
      <c r="A285" s="97" t="s">
        <v>976</v>
      </c>
      <c r="B285" s="97" t="s">
        <v>977</v>
      </c>
      <c r="C285" s="117">
        <v>10</v>
      </c>
      <c r="D285" s="117">
        <v>2.48</v>
      </c>
      <c r="E285" s="117">
        <v>2.625</v>
      </c>
      <c r="F285" s="117"/>
      <c r="G285" s="131">
        <f>VLOOKUP(A285,Sheet1!A:B,2,FALSE)</f>
        <v>48.11</v>
      </c>
      <c r="H285" s="131">
        <f t="shared" si="100"/>
        <v>481.1</v>
      </c>
      <c r="I285" s="116">
        <f t="shared" si="101"/>
        <v>481.1</v>
      </c>
      <c r="J285" s="132">
        <f t="shared" si="106"/>
        <v>48.11</v>
      </c>
      <c r="K285" s="132">
        <f t="shared" si="107"/>
        <v>481.1</v>
      </c>
      <c r="L285" s="133">
        <f>VLOOKUP(A285,Sheet1!A:C,3,FALSE)</f>
        <v>1</v>
      </c>
      <c r="M285" s="133">
        <f>VLOOKUP(A285,Sheet1!A:D,4,FALSE)</f>
        <v>1</v>
      </c>
      <c r="N285" s="133">
        <f>VLOOKUP(A285,Sheet1!A:E,5,FALSE)</f>
        <v>30</v>
      </c>
      <c r="O285" s="189">
        <f t="shared" si="108"/>
        <v>24.8</v>
      </c>
      <c r="P285" s="134">
        <f t="shared" si="105"/>
        <v>24.8</v>
      </c>
      <c r="Q285" s="97" t="s">
        <v>1001</v>
      </c>
    </row>
    <row r="286" spans="1:17" ht="12.75" customHeight="1">
      <c r="A286" s="97" t="s">
        <v>500</v>
      </c>
      <c r="B286" s="97" t="s">
        <v>978</v>
      </c>
      <c r="C286" s="117">
        <v>12</v>
      </c>
      <c r="D286" s="117">
        <v>2.48</v>
      </c>
      <c r="E286" s="117">
        <v>2.625</v>
      </c>
      <c r="F286" s="117"/>
      <c r="G286" s="131">
        <f>VLOOKUP(A286,Sheet1!A:B,2,FALSE)</f>
        <v>48.11</v>
      </c>
      <c r="H286" s="131">
        <f t="shared" si="100"/>
        <v>577.31999999999994</v>
      </c>
      <c r="I286" s="116">
        <f t="shared" si="101"/>
        <v>577.31999999999994</v>
      </c>
      <c r="J286" s="132">
        <f t="shared" si="106"/>
        <v>48.11</v>
      </c>
      <c r="K286" s="132">
        <f t="shared" si="107"/>
        <v>577.31999999999994</v>
      </c>
      <c r="L286" s="133">
        <f>VLOOKUP(A286,Sheet1!A:C,3,FALSE)</f>
        <v>1</v>
      </c>
      <c r="M286" s="133">
        <f>VLOOKUP(A286,Sheet1!A:D,4,FALSE)</f>
        <v>1</v>
      </c>
      <c r="N286" s="133">
        <f>VLOOKUP(A286,Sheet1!A:E,5,FALSE)</f>
        <v>30</v>
      </c>
      <c r="O286" s="189">
        <f t="shared" si="108"/>
        <v>29.759999999999998</v>
      </c>
      <c r="P286" s="134">
        <f t="shared" si="105"/>
        <v>29.759999999999998</v>
      </c>
      <c r="Q286" s="97" t="s">
        <v>502</v>
      </c>
    </row>
    <row r="287" spans="1:17" ht="12.75" customHeight="1">
      <c r="A287" s="97" t="s">
        <v>503</v>
      </c>
      <c r="B287" s="97" t="s">
        <v>979</v>
      </c>
      <c r="C287" s="117">
        <v>20</v>
      </c>
      <c r="D287" s="117">
        <v>2.48</v>
      </c>
      <c r="E287" s="117">
        <v>2.625</v>
      </c>
      <c r="F287" s="117"/>
      <c r="G287" s="131">
        <f>VLOOKUP(A287,Sheet1!A:B,2,FALSE)</f>
        <v>48.11</v>
      </c>
      <c r="H287" s="131">
        <f t="shared" si="100"/>
        <v>962.2</v>
      </c>
      <c r="I287" s="116">
        <f t="shared" si="101"/>
        <v>962.2</v>
      </c>
      <c r="J287" s="132">
        <f t="shared" si="106"/>
        <v>48.11</v>
      </c>
      <c r="K287" s="132">
        <f t="shared" si="107"/>
        <v>962.2</v>
      </c>
      <c r="L287" s="133">
        <f>VLOOKUP(A287,Sheet1!A:C,3,FALSE)</f>
        <v>1</v>
      </c>
      <c r="M287" s="133">
        <f>VLOOKUP(A287,Sheet1!A:D,4,FALSE)</f>
        <v>1</v>
      </c>
      <c r="N287" s="133">
        <f>VLOOKUP(A287,Sheet1!A:E,5,FALSE)</f>
        <v>20</v>
      </c>
      <c r="O287" s="189">
        <f t="shared" si="108"/>
        <v>49.6</v>
      </c>
      <c r="P287" s="134">
        <f t="shared" si="105"/>
        <v>49.6</v>
      </c>
      <c r="Q287" s="97" t="s">
        <v>505</v>
      </c>
    </row>
    <row r="288" spans="1:17" ht="12.75" customHeight="1">
      <c r="A288" s="97" t="s">
        <v>980</v>
      </c>
      <c r="B288" s="97" t="s">
        <v>981</v>
      </c>
      <c r="C288" s="117">
        <v>10</v>
      </c>
      <c r="D288" s="117">
        <v>3.33</v>
      </c>
      <c r="E288" s="117">
        <v>3.125</v>
      </c>
      <c r="F288" s="117"/>
      <c r="G288" s="131">
        <f>VLOOKUP(A288,Sheet1!A:B,2,FALSE)</f>
        <v>65.260000000000005</v>
      </c>
      <c r="H288" s="131">
        <f t="shared" si="100"/>
        <v>652.6</v>
      </c>
      <c r="I288" s="116">
        <f t="shared" si="101"/>
        <v>652.6</v>
      </c>
      <c r="J288" s="132">
        <f t="shared" si="106"/>
        <v>65.260000000000005</v>
      </c>
      <c r="K288" s="132">
        <f t="shared" si="107"/>
        <v>652.6</v>
      </c>
      <c r="L288" s="133">
        <f>VLOOKUP(A288,Sheet1!A:C,3,FALSE)</f>
        <v>1</v>
      </c>
      <c r="M288" s="133">
        <f>VLOOKUP(A288,Sheet1!A:D,4,FALSE)</f>
        <v>1</v>
      </c>
      <c r="N288" s="133">
        <f>VLOOKUP(A288,Sheet1!A:E,5,FALSE)</f>
        <v>21</v>
      </c>
      <c r="O288" s="189">
        <f t="shared" si="108"/>
        <v>33.299999999999997</v>
      </c>
      <c r="P288" s="134">
        <f t="shared" si="105"/>
        <v>33.299999999999997</v>
      </c>
      <c r="Q288" s="97" t="s">
        <v>1002</v>
      </c>
    </row>
    <row r="289" spans="1:23" ht="12.75" customHeight="1">
      <c r="A289" s="144" t="s">
        <v>506</v>
      </c>
      <c r="B289" s="97" t="s">
        <v>982</v>
      </c>
      <c r="C289" s="117">
        <v>12</v>
      </c>
      <c r="D289" s="117">
        <v>3.33</v>
      </c>
      <c r="E289" s="117">
        <v>3.125</v>
      </c>
      <c r="F289" s="117"/>
      <c r="G289" s="131">
        <f>VLOOKUP(A289,Sheet1!A:B,2,FALSE)</f>
        <v>65.260000000000005</v>
      </c>
      <c r="H289" s="131">
        <f t="shared" si="100"/>
        <v>783.12000000000012</v>
      </c>
      <c r="I289" s="116">
        <f t="shared" si="101"/>
        <v>783.12000000000012</v>
      </c>
      <c r="J289" s="132">
        <f t="shared" si="106"/>
        <v>65.260000000000005</v>
      </c>
      <c r="K289" s="132">
        <f t="shared" si="107"/>
        <v>783.12000000000012</v>
      </c>
      <c r="L289" s="133">
        <f>VLOOKUP(A289,Sheet1!A:C,3,FALSE)</f>
        <v>1</v>
      </c>
      <c r="M289" s="133">
        <f>VLOOKUP(A289,Sheet1!A:D,4,FALSE)</f>
        <v>1</v>
      </c>
      <c r="N289" s="133">
        <f>VLOOKUP(A289,Sheet1!A:E,5,FALSE)</f>
        <v>21</v>
      </c>
      <c r="O289" s="189">
        <f t="shared" si="108"/>
        <v>39.96</v>
      </c>
      <c r="P289" s="134">
        <f t="shared" si="105"/>
        <v>39.96</v>
      </c>
      <c r="Q289" s="97" t="s">
        <v>508</v>
      </c>
    </row>
    <row r="290" spans="1:23" ht="12.75" customHeight="1">
      <c r="A290" s="97" t="s">
        <v>509</v>
      </c>
      <c r="B290" s="97" t="s">
        <v>510</v>
      </c>
      <c r="C290" s="117">
        <v>20</v>
      </c>
      <c r="D290" s="117">
        <v>3.33</v>
      </c>
      <c r="E290" s="117">
        <v>3.125</v>
      </c>
      <c r="F290" s="117"/>
      <c r="G290" s="131">
        <f>VLOOKUP(A290,Sheet1!A:B,2,FALSE)</f>
        <v>65.260000000000005</v>
      </c>
      <c r="H290" s="131">
        <f t="shared" si="100"/>
        <v>1305.2</v>
      </c>
      <c r="I290" s="116">
        <f t="shared" si="101"/>
        <v>1305.2</v>
      </c>
      <c r="J290" s="132">
        <f t="shared" si="106"/>
        <v>65.260000000000005</v>
      </c>
      <c r="K290" s="132">
        <f t="shared" si="107"/>
        <v>1305.2</v>
      </c>
      <c r="L290" s="133">
        <f>VLOOKUP(A290,Sheet1!A:C,3,FALSE)</f>
        <v>1</v>
      </c>
      <c r="M290" s="133">
        <f>VLOOKUP(A290,Sheet1!A:D,4,FALSE)</f>
        <v>1</v>
      </c>
      <c r="N290" s="133">
        <f>VLOOKUP(A290,Sheet1!A:E,5,FALSE)</f>
        <v>15</v>
      </c>
      <c r="O290" s="189">
        <f t="shared" si="108"/>
        <v>66.599999999999994</v>
      </c>
      <c r="P290" s="134">
        <f t="shared" si="105"/>
        <v>66.599999999999994</v>
      </c>
      <c r="Q290" s="97" t="s">
        <v>511</v>
      </c>
    </row>
    <row r="291" spans="1:23" ht="12.75" customHeight="1">
      <c r="A291" s="97" t="s">
        <v>983</v>
      </c>
      <c r="B291" s="97" t="s">
        <v>984</v>
      </c>
      <c r="C291" s="117">
        <v>10</v>
      </c>
      <c r="D291" s="117">
        <v>4.29</v>
      </c>
      <c r="E291" s="117">
        <v>3.625</v>
      </c>
      <c r="F291" s="117"/>
      <c r="G291" s="131">
        <f>VLOOKUP(A291,Sheet1!A:B,2,FALSE)</f>
        <v>85.82</v>
      </c>
      <c r="H291" s="131">
        <f t="shared" si="100"/>
        <v>858.19999999999993</v>
      </c>
      <c r="I291" s="116">
        <f t="shared" si="101"/>
        <v>858.19999999999993</v>
      </c>
      <c r="J291" s="132">
        <f t="shared" si="106"/>
        <v>85.82</v>
      </c>
      <c r="K291" s="132">
        <f t="shared" si="107"/>
        <v>858.19999999999993</v>
      </c>
      <c r="L291" s="133">
        <f>VLOOKUP(A291,Sheet1!A:C,3,FALSE)</f>
        <v>1</v>
      </c>
      <c r="M291" s="133">
        <f>VLOOKUP(A291,Sheet1!A:D,4,FALSE)</f>
        <v>1</v>
      </c>
      <c r="N291" s="133">
        <f>VLOOKUP(A291,Sheet1!A:E,5,FALSE)</f>
        <v>15</v>
      </c>
      <c r="O291" s="189">
        <f t="shared" si="108"/>
        <v>42.9</v>
      </c>
      <c r="P291" s="134">
        <f t="shared" si="105"/>
        <v>42.9</v>
      </c>
      <c r="Q291" s="97" t="s">
        <v>1003</v>
      </c>
    </row>
    <row r="292" spans="1:23" ht="12.75" customHeight="1">
      <c r="A292" s="97" t="s">
        <v>512</v>
      </c>
      <c r="B292" s="97" t="s">
        <v>985</v>
      </c>
      <c r="C292" s="117">
        <v>12</v>
      </c>
      <c r="D292" s="117">
        <v>4.29</v>
      </c>
      <c r="E292" s="117">
        <v>3.625</v>
      </c>
      <c r="F292" s="117"/>
      <c r="G292" s="131">
        <f>VLOOKUP(A292,Sheet1!A:B,2,FALSE)</f>
        <v>85.82</v>
      </c>
      <c r="H292" s="131">
        <f t="shared" si="100"/>
        <v>1029.8399999999999</v>
      </c>
      <c r="I292" s="116">
        <f t="shared" si="101"/>
        <v>1029.8399999999999</v>
      </c>
      <c r="J292" s="132">
        <f t="shared" si="106"/>
        <v>85.82</v>
      </c>
      <c r="K292" s="132">
        <f t="shared" si="107"/>
        <v>1029.8399999999999</v>
      </c>
      <c r="L292" s="133">
        <f>VLOOKUP(A292,Sheet1!A:C,3,FALSE)</f>
        <v>1</v>
      </c>
      <c r="M292" s="133">
        <f>VLOOKUP(A292,Sheet1!A:D,4,FALSE)</f>
        <v>1</v>
      </c>
      <c r="N292" s="133">
        <f>VLOOKUP(A292,Sheet1!A:E,5,FALSE)</f>
        <v>15</v>
      </c>
      <c r="O292" s="189">
        <f t="shared" si="108"/>
        <v>51.480000000000004</v>
      </c>
      <c r="P292" s="134">
        <f t="shared" si="105"/>
        <v>51.480000000000004</v>
      </c>
      <c r="Q292" s="97" t="s">
        <v>514</v>
      </c>
    </row>
    <row r="293" spans="1:23" ht="12.75" customHeight="1">
      <c r="A293" s="97" t="s">
        <v>515</v>
      </c>
      <c r="B293" s="97" t="s">
        <v>986</v>
      </c>
      <c r="C293" s="117">
        <v>20</v>
      </c>
      <c r="D293" s="117">
        <v>4.29</v>
      </c>
      <c r="E293" s="117">
        <v>3.625</v>
      </c>
      <c r="F293" s="117"/>
      <c r="G293" s="131">
        <f>VLOOKUP(A293,Sheet1!A:B,2,FALSE)</f>
        <v>85.82</v>
      </c>
      <c r="H293" s="131">
        <f t="shared" si="100"/>
        <v>1716.3999999999999</v>
      </c>
      <c r="I293" s="116">
        <f t="shared" si="101"/>
        <v>1716.3999999999999</v>
      </c>
      <c r="J293" s="132">
        <f t="shared" si="106"/>
        <v>85.82</v>
      </c>
      <c r="K293" s="132">
        <f t="shared" si="107"/>
        <v>1716.3999999999999</v>
      </c>
      <c r="L293" s="133">
        <f>VLOOKUP(A293,Sheet1!A:C,3,FALSE)</f>
        <v>1</v>
      </c>
      <c r="M293" s="133">
        <f>VLOOKUP(A293,Sheet1!A:D,4,FALSE)</f>
        <v>1</v>
      </c>
      <c r="N293" s="133">
        <f>VLOOKUP(A293,Sheet1!A:E,5,FALSE)</f>
        <v>10</v>
      </c>
      <c r="O293" s="189">
        <f t="shared" si="108"/>
        <v>85.8</v>
      </c>
      <c r="P293" s="134">
        <f t="shared" si="105"/>
        <v>85.8</v>
      </c>
      <c r="Q293" s="97" t="s">
        <v>517</v>
      </c>
    </row>
    <row r="294" spans="1:23" ht="12.75" customHeight="1">
      <c r="A294" s="97" t="s">
        <v>987</v>
      </c>
      <c r="B294" s="97" t="s">
        <v>988</v>
      </c>
      <c r="C294" s="117">
        <v>10</v>
      </c>
      <c r="D294" s="117">
        <v>5.38</v>
      </c>
      <c r="E294" s="117">
        <v>4.125</v>
      </c>
      <c r="F294" s="117"/>
      <c r="G294" s="131">
        <f>VLOOKUP(A294,Sheet1!A:B,2,FALSE)</f>
        <v>109.48</v>
      </c>
      <c r="H294" s="131">
        <f t="shared" si="100"/>
        <v>1094.8</v>
      </c>
      <c r="I294" s="116">
        <f t="shared" si="101"/>
        <v>1094.8</v>
      </c>
      <c r="J294" s="132">
        <f t="shared" si="106"/>
        <v>109.48</v>
      </c>
      <c r="K294" s="132">
        <f t="shared" si="107"/>
        <v>1094.8</v>
      </c>
      <c r="L294" s="133">
        <f>VLOOKUP(A294,Sheet1!A:C,3,FALSE)</f>
        <v>1</v>
      </c>
      <c r="M294" s="133">
        <f>VLOOKUP(A294,Sheet1!A:D,4,FALSE)</f>
        <v>1</v>
      </c>
      <c r="N294" s="133">
        <f>VLOOKUP(A294,Sheet1!A:E,5,FALSE)</f>
        <v>15</v>
      </c>
      <c r="O294" s="189">
        <f t="shared" si="108"/>
        <v>53.8</v>
      </c>
      <c r="P294" s="134">
        <f t="shared" si="105"/>
        <v>53.8</v>
      </c>
      <c r="Q294" s="97" t="s">
        <v>1004</v>
      </c>
    </row>
    <row r="295" spans="1:23" ht="12.75" customHeight="1">
      <c r="A295" s="97" t="s">
        <v>518</v>
      </c>
      <c r="B295" s="97" t="s">
        <v>519</v>
      </c>
      <c r="C295" s="117">
        <v>12</v>
      </c>
      <c r="D295" s="117">
        <v>5.38</v>
      </c>
      <c r="E295" s="117">
        <v>4.125</v>
      </c>
      <c r="F295" s="117"/>
      <c r="G295" s="131">
        <f>VLOOKUP(A295,Sheet1!A:B,2,FALSE)</f>
        <v>109.48</v>
      </c>
      <c r="H295" s="131">
        <f t="shared" si="100"/>
        <v>1313.76</v>
      </c>
      <c r="I295" s="116">
        <f t="shared" si="101"/>
        <v>1313.76</v>
      </c>
      <c r="J295" s="132">
        <f t="shared" si="106"/>
        <v>109.48</v>
      </c>
      <c r="K295" s="132">
        <f t="shared" si="107"/>
        <v>1313.76</v>
      </c>
      <c r="L295" s="133">
        <f>VLOOKUP(A295,Sheet1!A:C,3,FALSE)</f>
        <v>1</v>
      </c>
      <c r="M295" s="133">
        <f>VLOOKUP(A295,Sheet1!A:D,4,FALSE)</f>
        <v>1</v>
      </c>
      <c r="N295" s="133">
        <f>VLOOKUP(A295,Sheet1!A:E,5,FALSE)</f>
        <v>15</v>
      </c>
      <c r="O295" s="189">
        <f t="shared" si="108"/>
        <v>64.56</v>
      </c>
      <c r="P295" s="134">
        <f t="shared" si="105"/>
        <v>64.56</v>
      </c>
      <c r="Q295" s="97" t="s">
        <v>520</v>
      </c>
    </row>
    <row r="296" spans="1:23" ht="12" customHeight="1">
      <c r="A296" s="97" t="s">
        <v>521</v>
      </c>
      <c r="B296" s="97" t="s">
        <v>522</v>
      </c>
      <c r="C296" s="117">
        <v>20</v>
      </c>
      <c r="D296" s="117">
        <v>5.38</v>
      </c>
      <c r="E296" s="117">
        <v>4.125</v>
      </c>
      <c r="F296" s="117"/>
      <c r="G296" s="131">
        <f>VLOOKUP(A296,Sheet1!A:B,2,FALSE)</f>
        <v>109.48</v>
      </c>
      <c r="H296" s="131">
        <f t="shared" si="100"/>
        <v>2189.6</v>
      </c>
      <c r="I296" s="116">
        <f t="shared" si="101"/>
        <v>2189.6</v>
      </c>
      <c r="J296" s="132">
        <f t="shared" si="106"/>
        <v>109.48</v>
      </c>
      <c r="K296" s="132">
        <f t="shared" si="107"/>
        <v>2189.6</v>
      </c>
      <c r="L296" s="133">
        <f>VLOOKUP(A296,Sheet1!A:C,3,FALSE)</f>
        <v>1</v>
      </c>
      <c r="M296" s="133">
        <f>VLOOKUP(A296,Sheet1!A:D,4,FALSE)</f>
        <v>1</v>
      </c>
      <c r="N296" s="133">
        <f>VLOOKUP(A296,Sheet1!A:E,5,FALSE)</f>
        <v>10</v>
      </c>
      <c r="O296" s="189">
        <f t="shared" si="108"/>
        <v>107.6</v>
      </c>
      <c r="P296" s="134">
        <f t="shared" si="105"/>
        <v>107.6</v>
      </c>
      <c r="Q296" s="97" t="s">
        <v>523</v>
      </c>
    </row>
    <row r="297" spans="1:23" ht="12" customHeight="1">
      <c r="A297" s="97" t="s">
        <v>788</v>
      </c>
      <c r="B297" s="97" t="s">
        <v>1007</v>
      </c>
      <c r="C297" s="117">
        <v>20</v>
      </c>
      <c r="D297" s="117">
        <v>7.61</v>
      </c>
      <c r="E297" s="117">
        <v>5.125</v>
      </c>
      <c r="F297" s="117"/>
      <c r="G297" s="256" t="s">
        <v>894</v>
      </c>
      <c r="H297" s="256"/>
      <c r="I297" s="256"/>
      <c r="J297" s="256"/>
      <c r="K297" s="256"/>
      <c r="L297" s="117">
        <v>1</v>
      </c>
      <c r="M297" s="133">
        <f>VLOOKUP(A297,Sheet1!A:D,4,FALSE)</f>
        <v>1</v>
      </c>
      <c r="N297" s="133">
        <f>VLOOKUP(A297,Sheet1!A:E,5,FALSE)</f>
        <v>1</v>
      </c>
      <c r="O297" s="189">
        <f t="shared" si="108"/>
        <v>152.20000000000002</v>
      </c>
      <c r="P297" s="134">
        <f t="shared" si="105"/>
        <v>152.20000000000002</v>
      </c>
      <c r="Q297" s="97" t="s">
        <v>1005</v>
      </c>
    </row>
    <row r="298" spans="1:23" ht="12" customHeight="1" thickBot="1">
      <c r="A298" s="97" t="s">
        <v>789</v>
      </c>
      <c r="B298" s="97" t="s">
        <v>1008</v>
      </c>
      <c r="C298" s="117">
        <v>20</v>
      </c>
      <c r="D298" s="117">
        <v>10.199999999999999</v>
      </c>
      <c r="E298" s="117">
        <v>6.125</v>
      </c>
      <c r="F298" s="117"/>
      <c r="G298" s="256" t="s">
        <v>894</v>
      </c>
      <c r="H298" s="256"/>
      <c r="I298" s="256"/>
      <c r="J298" s="256"/>
      <c r="K298" s="256"/>
      <c r="L298" s="117">
        <v>1</v>
      </c>
      <c r="M298" s="133">
        <f>VLOOKUP(A298,Sheet1!A:D,4,FALSE)</f>
        <v>1</v>
      </c>
      <c r="N298" s="133">
        <f>VLOOKUP(A298,Sheet1!A:E,5,FALSE)</f>
        <v>1</v>
      </c>
      <c r="O298" s="189">
        <f t="shared" si="108"/>
        <v>204</v>
      </c>
      <c r="P298" s="134">
        <f t="shared" si="105"/>
        <v>204</v>
      </c>
      <c r="Q298" s="97" t="s">
        <v>1006</v>
      </c>
    </row>
    <row r="299" spans="1:23" ht="12.75" customHeight="1" thickBot="1">
      <c r="A299" s="243" t="s">
        <v>524</v>
      </c>
      <c r="B299" s="244"/>
      <c r="C299" s="244"/>
      <c r="D299" s="244"/>
      <c r="E299" s="244"/>
      <c r="F299" s="244"/>
      <c r="G299" s="231"/>
      <c r="H299" s="231"/>
      <c r="I299" s="231"/>
      <c r="J299" s="231"/>
      <c r="K299" s="231"/>
      <c r="L299" s="231"/>
      <c r="M299" s="231"/>
      <c r="N299" s="231"/>
      <c r="O299" s="231"/>
      <c r="P299" s="231"/>
      <c r="Q299" s="245"/>
      <c r="W299" s="129"/>
    </row>
    <row r="300" spans="1:23" ht="12.75" customHeight="1">
      <c r="A300" s="160" t="s">
        <v>525</v>
      </c>
      <c r="B300" s="154" t="s">
        <v>526</v>
      </c>
      <c r="C300" s="223" t="s">
        <v>1010</v>
      </c>
      <c r="D300" s="223" t="s">
        <v>1012</v>
      </c>
      <c r="E300" s="148">
        <v>0.375</v>
      </c>
      <c r="F300" s="148"/>
      <c r="G300" s="149">
        <f>I300/C300</f>
        <v>3.08</v>
      </c>
      <c r="H300" s="131"/>
      <c r="I300" s="150">
        <f>VLOOKUP(A300,Sheet1!A:B,2,FALSE)</f>
        <v>154</v>
      </c>
      <c r="J300" s="151">
        <f t="shared" ref="J300:J308" si="110">G300*$U$3</f>
        <v>3.08</v>
      </c>
      <c r="K300" s="151">
        <f t="shared" ref="K300:K308" si="111">I300*$U$3</f>
        <v>154</v>
      </c>
      <c r="L300" s="133">
        <f>VLOOKUP(A300,Sheet1!A:C,3,FALSE)</f>
        <v>10</v>
      </c>
      <c r="M300" s="133">
        <f>VLOOKUP(A300,Sheet1!A:D,4,FALSE)</f>
        <v>10</v>
      </c>
      <c r="N300" s="133">
        <f>VLOOKUP(A300,Sheet1!A:E,5,FALSE)</f>
        <v>200</v>
      </c>
      <c r="O300" s="153">
        <f t="shared" ref="O300:O308" si="112">C300*D300</f>
        <v>6.3</v>
      </c>
      <c r="P300" s="134">
        <f>L300*O300</f>
        <v>63</v>
      </c>
      <c r="Q300" s="154" t="s">
        <v>527</v>
      </c>
      <c r="W300" s="129"/>
    </row>
    <row r="301" spans="1:23" ht="12.75" customHeight="1">
      <c r="A301" s="135" t="s">
        <v>528</v>
      </c>
      <c r="B301" s="95" t="s">
        <v>529</v>
      </c>
      <c r="C301" s="224" t="s">
        <v>1011</v>
      </c>
      <c r="D301" s="224" t="s">
        <v>1012</v>
      </c>
      <c r="E301" s="119">
        <v>0.375</v>
      </c>
      <c r="F301" s="119"/>
      <c r="G301" s="149">
        <f t="shared" ref="G301:G308" si="113">I301/C301</f>
        <v>3.08</v>
      </c>
      <c r="H301" s="131"/>
      <c r="I301" s="150">
        <f>VLOOKUP(A301,Sheet1!A:B,2,FALSE)</f>
        <v>308</v>
      </c>
      <c r="J301" s="132">
        <f t="shared" si="110"/>
        <v>3.08</v>
      </c>
      <c r="K301" s="132">
        <f t="shared" si="111"/>
        <v>308</v>
      </c>
      <c r="L301" s="133">
        <f>VLOOKUP(A301,Sheet1!A:C,3,FALSE)</f>
        <v>5</v>
      </c>
      <c r="M301" s="133">
        <f>VLOOKUP(A301,Sheet1!A:D,4,FALSE)</f>
        <v>5</v>
      </c>
      <c r="N301" s="133">
        <f>VLOOKUP(A301,Sheet1!A:E,5,FALSE)</f>
        <v>100</v>
      </c>
      <c r="O301" s="153">
        <f t="shared" si="112"/>
        <v>12.6</v>
      </c>
      <c r="P301" s="134">
        <f t="shared" ref="P301:P308" si="114">L301*O301</f>
        <v>63</v>
      </c>
      <c r="Q301" s="95" t="s">
        <v>530</v>
      </c>
      <c r="W301" s="129"/>
    </row>
    <row r="302" spans="1:23" ht="12.75" customHeight="1">
      <c r="A302" s="135" t="s">
        <v>531</v>
      </c>
      <c r="B302" s="95" t="s">
        <v>532</v>
      </c>
      <c r="C302" s="224" t="s">
        <v>1010</v>
      </c>
      <c r="D302" s="224" t="s">
        <v>1013</v>
      </c>
      <c r="E302" s="119">
        <v>0.5</v>
      </c>
      <c r="F302" s="119"/>
      <c r="G302" s="149">
        <f t="shared" si="113"/>
        <v>4.34</v>
      </c>
      <c r="H302" s="131"/>
      <c r="I302" s="150">
        <f>VLOOKUP(A302,Sheet1!A:B,2,FALSE)</f>
        <v>217</v>
      </c>
      <c r="J302" s="132">
        <f t="shared" si="110"/>
        <v>4.34</v>
      </c>
      <c r="K302" s="132">
        <f t="shared" si="111"/>
        <v>217</v>
      </c>
      <c r="L302" s="133">
        <f>VLOOKUP(A302,Sheet1!A:C,3,FALSE)</f>
        <v>5</v>
      </c>
      <c r="M302" s="133">
        <f>VLOOKUP(A302,Sheet1!A:D,4,FALSE)</f>
        <v>5</v>
      </c>
      <c r="N302" s="133">
        <f>VLOOKUP(A302,Sheet1!A:E,5,FALSE)</f>
        <v>140</v>
      </c>
      <c r="O302" s="153">
        <f t="shared" si="112"/>
        <v>9.9</v>
      </c>
      <c r="P302" s="134">
        <f t="shared" si="114"/>
        <v>49.5</v>
      </c>
      <c r="Q302" s="95" t="s">
        <v>533</v>
      </c>
      <c r="W302" s="129"/>
    </row>
    <row r="303" spans="1:23" ht="12.75" customHeight="1">
      <c r="A303" s="135" t="s">
        <v>534</v>
      </c>
      <c r="B303" s="95" t="s">
        <v>535</v>
      </c>
      <c r="C303" s="224" t="s">
        <v>1011</v>
      </c>
      <c r="D303" s="224" t="s">
        <v>1013</v>
      </c>
      <c r="E303" s="119">
        <v>0.5</v>
      </c>
      <c r="F303" s="119"/>
      <c r="G303" s="149">
        <f t="shared" si="113"/>
        <v>4.34</v>
      </c>
      <c r="H303" s="131"/>
      <c r="I303" s="150">
        <f>VLOOKUP(A303,Sheet1!A:B,2,FALSE)</f>
        <v>434</v>
      </c>
      <c r="J303" s="132">
        <f t="shared" si="110"/>
        <v>4.34</v>
      </c>
      <c r="K303" s="132">
        <f t="shared" si="111"/>
        <v>434</v>
      </c>
      <c r="L303" s="133">
        <f>VLOOKUP(A303,Sheet1!A:C,3,FALSE)</f>
        <v>5</v>
      </c>
      <c r="M303" s="133">
        <f>VLOOKUP(A303,Sheet1!A:D,4,FALSE)</f>
        <v>5</v>
      </c>
      <c r="N303" s="133">
        <f>VLOOKUP(A303,Sheet1!A:E,5,FALSE)</f>
        <v>80</v>
      </c>
      <c r="O303" s="153">
        <f t="shared" si="112"/>
        <v>19.8</v>
      </c>
      <c r="P303" s="134">
        <f t="shared" si="114"/>
        <v>99</v>
      </c>
      <c r="Q303" s="95" t="s">
        <v>536</v>
      </c>
      <c r="W303" s="129"/>
    </row>
    <row r="304" spans="1:23" ht="12.75" customHeight="1">
      <c r="A304" s="135" t="s">
        <v>537</v>
      </c>
      <c r="B304" s="95" t="s">
        <v>538</v>
      </c>
      <c r="C304" s="224" t="s">
        <v>1010</v>
      </c>
      <c r="D304" s="224" t="s">
        <v>1015</v>
      </c>
      <c r="E304" s="119">
        <v>0.625</v>
      </c>
      <c r="F304" s="119"/>
      <c r="G304" s="149">
        <f t="shared" si="113"/>
        <v>5.56</v>
      </c>
      <c r="H304" s="131"/>
      <c r="I304" s="150">
        <f>VLOOKUP(A304,Sheet1!A:B,2,FALSE)</f>
        <v>278</v>
      </c>
      <c r="J304" s="132">
        <f t="shared" si="110"/>
        <v>5.56</v>
      </c>
      <c r="K304" s="132">
        <f t="shared" si="111"/>
        <v>278</v>
      </c>
      <c r="L304" s="133">
        <f>VLOOKUP(A304,Sheet1!A:C,3,FALSE)</f>
        <v>5</v>
      </c>
      <c r="M304" s="133">
        <f>VLOOKUP(A304,Sheet1!A:D,4,FALSE)</f>
        <v>5</v>
      </c>
      <c r="N304" s="133">
        <f>VLOOKUP(A304,Sheet1!A:E,5,FALSE)</f>
        <v>100</v>
      </c>
      <c r="O304" s="153">
        <f t="shared" si="112"/>
        <v>14.249999999999998</v>
      </c>
      <c r="P304" s="134">
        <f t="shared" si="114"/>
        <v>71.249999999999986</v>
      </c>
      <c r="Q304" s="95" t="s">
        <v>539</v>
      </c>
      <c r="W304" s="129"/>
    </row>
    <row r="305" spans="1:23" ht="12.75" customHeight="1">
      <c r="A305" s="135" t="s">
        <v>540</v>
      </c>
      <c r="B305" s="95" t="s">
        <v>541</v>
      </c>
      <c r="C305" s="224" t="s">
        <v>1011</v>
      </c>
      <c r="D305" s="224" t="s">
        <v>1015</v>
      </c>
      <c r="E305" s="119">
        <v>0.625</v>
      </c>
      <c r="F305" s="119"/>
      <c r="G305" s="149">
        <f t="shared" si="113"/>
        <v>5.56</v>
      </c>
      <c r="H305" s="131"/>
      <c r="I305" s="150">
        <f>VLOOKUP(A305,Sheet1!A:B,2,FALSE)</f>
        <v>556</v>
      </c>
      <c r="J305" s="132">
        <f t="shared" si="110"/>
        <v>5.56</v>
      </c>
      <c r="K305" s="132">
        <f t="shared" si="111"/>
        <v>556</v>
      </c>
      <c r="L305" s="133">
        <f>VLOOKUP(A305,Sheet1!A:C,3,FALSE)</f>
        <v>2</v>
      </c>
      <c r="M305" s="133">
        <f>VLOOKUP(A305,Sheet1!A:D,4,FALSE)</f>
        <v>2</v>
      </c>
      <c r="N305" s="133">
        <f>VLOOKUP(A305,Sheet1!A:E,5,FALSE)</f>
        <v>40</v>
      </c>
      <c r="O305" s="153">
        <f t="shared" si="112"/>
        <v>28.499999999999996</v>
      </c>
      <c r="P305" s="134">
        <f t="shared" si="114"/>
        <v>56.999999999999993</v>
      </c>
      <c r="Q305" s="95" t="s">
        <v>542</v>
      </c>
      <c r="W305" s="129"/>
    </row>
    <row r="306" spans="1:23" ht="12.75" customHeight="1">
      <c r="A306" s="135" t="s">
        <v>543</v>
      </c>
      <c r="B306" s="95" t="s">
        <v>544</v>
      </c>
      <c r="C306" s="224" t="s">
        <v>1010</v>
      </c>
      <c r="D306" s="224" t="s">
        <v>1014</v>
      </c>
      <c r="E306" s="119">
        <v>0.75</v>
      </c>
      <c r="F306" s="119"/>
      <c r="G306" s="149">
        <f t="shared" si="113"/>
        <v>6.92</v>
      </c>
      <c r="H306" s="131"/>
      <c r="I306" s="150">
        <f>VLOOKUP(A306,Sheet1!A:B,2,FALSE)</f>
        <v>346</v>
      </c>
      <c r="J306" s="132">
        <f t="shared" si="110"/>
        <v>6.92</v>
      </c>
      <c r="K306" s="132">
        <f t="shared" si="111"/>
        <v>346</v>
      </c>
      <c r="L306" s="133">
        <f>VLOOKUP(A306,Sheet1!A:C,3,FALSE)</f>
        <v>3</v>
      </c>
      <c r="M306" s="133">
        <f>VLOOKUP(A306,Sheet1!A:D,4,FALSE)</f>
        <v>3</v>
      </c>
      <c r="N306" s="133">
        <f>VLOOKUP(A306,Sheet1!A:E,5,FALSE)</f>
        <v>36</v>
      </c>
      <c r="O306" s="153">
        <f t="shared" si="112"/>
        <v>18.099999999999998</v>
      </c>
      <c r="P306" s="134">
        <f t="shared" si="114"/>
        <v>54.3</v>
      </c>
      <c r="Q306" s="95" t="s">
        <v>545</v>
      </c>
      <c r="W306" s="129"/>
    </row>
    <row r="307" spans="1:23" ht="12.75" customHeight="1">
      <c r="A307" s="135" t="s">
        <v>546</v>
      </c>
      <c r="B307" s="95" t="s">
        <v>547</v>
      </c>
      <c r="C307" s="224" t="s">
        <v>1011</v>
      </c>
      <c r="D307" s="224" t="s">
        <v>1014</v>
      </c>
      <c r="E307" s="119">
        <v>0.75</v>
      </c>
      <c r="F307" s="119"/>
      <c r="G307" s="149">
        <f t="shared" si="113"/>
        <v>6.92</v>
      </c>
      <c r="H307" s="131"/>
      <c r="I307" s="150">
        <f>VLOOKUP(A307,Sheet1!A:B,2,FALSE)</f>
        <v>692</v>
      </c>
      <c r="J307" s="132">
        <f t="shared" si="110"/>
        <v>6.92</v>
      </c>
      <c r="K307" s="132">
        <f t="shared" si="111"/>
        <v>692</v>
      </c>
      <c r="L307" s="133">
        <f>VLOOKUP(A307,Sheet1!A:C,3,FALSE)</f>
        <v>2</v>
      </c>
      <c r="M307" s="133">
        <f>VLOOKUP(A307,Sheet1!A:D,4,FALSE)</f>
        <v>2</v>
      </c>
      <c r="N307" s="133">
        <f>VLOOKUP(A307,Sheet1!A:E,5,FALSE)</f>
        <v>24</v>
      </c>
      <c r="O307" s="153">
        <f t="shared" si="112"/>
        <v>36.199999999999996</v>
      </c>
      <c r="P307" s="134">
        <f t="shared" si="114"/>
        <v>72.399999999999991</v>
      </c>
      <c r="Q307" s="95" t="s">
        <v>548</v>
      </c>
      <c r="W307" s="129"/>
    </row>
    <row r="308" spans="1:23" ht="12.75" customHeight="1" thickBot="1">
      <c r="A308" s="159" t="s">
        <v>549</v>
      </c>
      <c r="B308" s="94" t="s">
        <v>550</v>
      </c>
      <c r="C308" s="225" t="s">
        <v>1010</v>
      </c>
      <c r="D308" s="225" t="s">
        <v>1016</v>
      </c>
      <c r="E308" s="114">
        <v>0.875</v>
      </c>
      <c r="F308" s="114"/>
      <c r="G308" s="149">
        <f t="shared" si="113"/>
        <v>8.93</v>
      </c>
      <c r="H308" s="131"/>
      <c r="I308" s="150">
        <f>VLOOKUP(A308,Sheet1!A:B,2,FALSE)</f>
        <v>446.5</v>
      </c>
      <c r="J308" s="136">
        <f t="shared" si="110"/>
        <v>8.93</v>
      </c>
      <c r="K308" s="136">
        <f t="shared" si="111"/>
        <v>446.5</v>
      </c>
      <c r="L308" s="133">
        <f>VLOOKUP(A308,Sheet1!A:C,3,FALSE)</f>
        <v>3</v>
      </c>
      <c r="M308" s="133">
        <f>VLOOKUP(A308,Sheet1!A:D,4,FALSE)</f>
        <v>3</v>
      </c>
      <c r="N308" s="133">
        <f>VLOOKUP(A308,Sheet1!A:E,5,FALSE)</f>
        <v>36</v>
      </c>
      <c r="O308" s="153">
        <f t="shared" si="112"/>
        <v>22.75</v>
      </c>
      <c r="P308" s="134">
        <f t="shared" si="114"/>
        <v>68.25</v>
      </c>
      <c r="Q308" s="94" t="s">
        <v>551</v>
      </c>
    </row>
    <row r="309" spans="1:23" ht="12.75" customHeight="1" thickBot="1">
      <c r="A309" s="230" t="s">
        <v>552</v>
      </c>
      <c r="B309" s="231"/>
      <c r="C309" s="231"/>
      <c r="D309" s="231"/>
      <c r="E309" s="231"/>
      <c r="F309" s="231"/>
      <c r="G309" s="231"/>
      <c r="H309" s="231"/>
      <c r="I309" s="231"/>
      <c r="J309" s="231"/>
      <c r="K309" s="231"/>
      <c r="L309" s="231"/>
      <c r="M309" s="231"/>
      <c r="N309" s="231"/>
      <c r="O309" s="231"/>
      <c r="P309" s="231"/>
      <c r="Q309" s="232"/>
      <c r="W309" s="129"/>
    </row>
    <row r="310" spans="1:23" ht="12.75" customHeight="1">
      <c r="A310" s="147" t="s">
        <v>553</v>
      </c>
      <c r="B310" s="146" t="s">
        <v>1017</v>
      </c>
      <c r="C310" s="152">
        <v>50</v>
      </c>
      <c r="D310" s="152">
        <v>3.4700000000000002E-2</v>
      </c>
      <c r="E310" s="148">
        <v>0.125</v>
      </c>
      <c r="F310" s="148"/>
      <c r="G310" s="149">
        <f>I310/C310</f>
        <v>1.284</v>
      </c>
      <c r="H310" s="131"/>
      <c r="I310" s="150">
        <f>VLOOKUP(A310,Sheet1!A:B,2,FALSE)</f>
        <v>64.2</v>
      </c>
      <c r="J310" s="151">
        <f t="shared" ref="J310:J326" si="115">G310*$U$3</f>
        <v>1.284</v>
      </c>
      <c r="K310" s="151">
        <f t="shared" ref="K310:K326" si="116">I310*$U$3</f>
        <v>64.2</v>
      </c>
      <c r="L310" s="133">
        <f>VLOOKUP(A310,Sheet1!A:C,3,FALSE)</f>
        <v>10</v>
      </c>
      <c r="M310" s="133">
        <f>VLOOKUP(A310,Sheet1!A:D,4,FALSE)</f>
        <v>10</v>
      </c>
      <c r="N310" s="133">
        <f>VLOOKUP(A310,Sheet1!A:E,5,FALSE)</f>
        <v>540</v>
      </c>
      <c r="O310" s="153">
        <f>C310*E310</f>
        <v>6.25</v>
      </c>
      <c r="P310" s="134">
        <f t="shared" ref="P310:P326" si="117">L310*O310</f>
        <v>62.5</v>
      </c>
      <c r="Q310" s="160" t="s">
        <v>555</v>
      </c>
      <c r="W310" s="129"/>
    </row>
    <row r="311" spans="1:23" ht="12.75" customHeight="1">
      <c r="A311" s="97" t="s">
        <v>556</v>
      </c>
      <c r="B311" s="92" t="s">
        <v>1018</v>
      </c>
      <c r="C311" s="152">
        <v>50</v>
      </c>
      <c r="D311" s="117">
        <v>5.7500000000000002E-2</v>
      </c>
      <c r="E311" s="119">
        <v>0.188</v>
      </c>
      <c r="F311" s="119"/>
      <c r="G311" s="149">
        <f t="shared" ref="G311:G326" si="118">I311/C311</f>
        <v>1.4880000000000002</v>
      </c>
      <c r="H311" s="131"/>
      <c r="I311" s="150">
        <f>VLOOKUP(A311,Sheet1!A:B,2,FALSE)</f>
        <v>74.400000000000006</v>
      </c>
      <c r="J311" s="132">
        <f t="shared" si="115"/>
        <v>1.4880000000000002</v>
      </c>
      <c r="K311" s="132">
        <f t="shared" si="116"/>
        <v>74.400000000000006</v>
      </c>
      <c r="L311" s="133">
        <f>VLOOKUP(A311,Sheet1!A:C,3,FALSE)</f>
        <v>10</v>
      </c>
      <c r="M311" s="133">
        <f>VLOOKUP(A311,Sheet1!A:D,4,FALSE)</f>
        <v>10</v>
      </c>
      <c r="N311" s="133">
        <f>VLOOKUP(A311,Sheet1!A:E,5,FALSE)</f>
        <v>360</v>
      </c>
      <c r="O311" s="153">
        <f t="shared" ref="O311:O326" si="119">C311*E311</f>
        <v>9.4</v>
      </c>
      <c r="P311" s="134">
        <f t="shared" si="117"/>
        <v>94</v>
      </c>
      <c r="Q311" s="135" t="s">
        <v>558</v>
      </c>
      <c r="W311" s="129"/>
    </row>
    <row r="312" spans="1:23" ht="12.75" customHeight="1">
      <c r="A312" s="97" t="s">
        <v>559</v>
      </c>
      <c r="B312" s="92" t="s">
        <v>560</v>
      </c>
      <c r="C312" s="152">
        <v>50</v>
      </c>
      <c r="D312" s="117">
        <v>8.0399999999999999E-2</v>
      </c>
      <c r="E312" s="119">
        <v>0.25</v>
      </c>
      <c r="F312" s="119"/>
      <c r="G312" s="149">
        <f t="shared" si="118"/>
        <v>1.3319999999999999</v>
      </c>
      <c r="H312" s="131"/>
      <c r="I312" s="150">
        <f>VLOOKUP(A312,Sheet1!A:B,2,FALSE)</f>
        <v>66.599999999999994</v>
      </c>
      <c r="J312" s="132">
        <f t="shared" si="115"/>
        <v>1.3319999999999999</v>
      </c>
      <c r="K312" s="132">
        <f t="shared" si="116"/>
        <v>66.599999999999994</v>
      </c>
      <c r="L312" s="133">
        <f>VLOOKUP(A312,Sheet1!A:C,3,FALSE)</f>
        <v>10</v>
      </c>
      <c r="M312" s="133">
        <f>VLOOKUP(A312,Sheet1!A:D,4,FALSE)</f>
        <v>10</v>
      </c>
      <c r="N312" s="133">
        <f>VLOOKUP(A312,Sheet1!A:E,5,FALSE)</f>
        <v>360</v>
      </c>
      <c r="O312" s="153">
        <f t="shared" si="119"/>
        <v>12.5</v>
      </c>
      <c r="P312" s="134">
        <f t="shared" si="117"/>
        <v>125</v>
      </c>
      <c r="Q312" s="135" t="s">
        <v>561</v>
      </c>
      <c r="W312" s="129"/>
    </row>
    <row r="313" spans="1:23" ht="12.75" customHeight="1">
      <c r="A313" s="97" t="s">
        <v>562</v>
      </c>
      <c r="B313" s="92" t="s">
        <v>563</v>
      </c>
      <c r="C313" s="117">
        <v>100</v>
      </c>
      <c r="D313" s="117">
        <v>8.0399999999999999E-2</v>
      </c>
      <c r="E313" s="119">
        <v>0.25</v>
      </c>
      <c r="F313" s="119"/>
      <c r="G313" s="149">
        <f t="shared" si="118"/>
        <v>1.3319999999999999</v>
      </c>
      <c r="H313" s="131"/>
      <c r="I313" s="150">
        <f>VLOOKUP(A313,Sheet1!A:B,2,FALSE)</f>
        <v>133.19999999999999</v>
      </c>
      <c r="J313" s="132">
        <f t="shared" si="115"/>
        <v>1.3319999999999999</v>
      </c>
      <c r="K313" s="132">
        <f t="shared" si="116"/>
        <v>133.19999999999999</v>
      </c>
      <c r="L313" s="133">
        <f>VLOOKUP(A313,Sheet1!A:C,3,FALSE)</f>
        <v>5</v>
      </c>
      <c r="M313" s="133">
        <f>VLOOKUP(A313,Sheet1!A:D,4,FALSE)</f>
        <v>5</v>
      </c>
      <c r="N313" s="133">
        <f>VLOOKUP(A313,Sheet1!A:E,5,FALSE)</f>
        <v>180</v>
      </c>
      <c r="O313" s="153">
        <f t="shared" si="119"/>
        <v>25</v>
      </c>
      <c r="P313" s="134">
        <f t="shared" si="117"/>
        <v>125</v>
      </c>
      <c r="Q313" s="135" t="s">
        <v>564</v>
      </c>
      <c r="W313" s="129"/>
    </row>
    <row r="314" spans="1:23">
      <c r="A314" s="97" t="s">
        <v>565</v>
      </c>
      <c r="B314" s="92" t="s">
        <v>566</v>
      </c>
      <c r="C314" s="152">
        <v>50</v>
      </c>
      <c r="D314" s="117">
        <v>0.109</v>
      </c>
      <c r="E314" s="119">
        <v>0.312</v>
      </c>
      <c r="F314" s="119"/>
      <c r="G314" s="149">
        <f t="shared" si="118"/>
        <v>2.1</v>
      </c>
      <c r="H314" s="131"/>
      <c r="I314" s="150">
        <f>VLOOKUP(A314,Sheet1!A:B,2,FALSE)</f>
        <v>105</v>
      </c>
      <c r="J314" s="132">
        <f t="shared" si="115"/>
        <v>2.1</v>
      </c>
      <c r="K314" s="132">
        <f t="shared" si="116"/>
        <v>105</v>
      </c>
      <c r="L314" s="133">
        <f>VLOOKUP(A314,Sheet1!A:C,3,FALSE)</f>
        <v>10</v>
      </c>
      <c r="M314" s="133">
        <f>VLOOKUP(A314,Sheet1!A:D,4,FALSE)</f>
        <v>10</v>
      </c>
      <c r="N314" s="133">
        <f>VLOOKUP(A314,Sheet1!A:E,5,FALSE)</f>
        <v>240</v>
      </c>
      <c r="O314" s="153">
        <f t="shared" si="119"/>
        <v>15.6</v>
      </c>
      <c r="P314" s="134">
        <f t="shared" si="117"/>
        <v>156</v>
      </c>
      <c r="Q314" s="135" t="s">
        <v>567</v>
      </c>
      <c r="W314" s="129"/>
    </row>
    <row r="315" spans="1:23">
      <c r="A315" s="97" t="s">
        <v>568</v>
      </c>
      <c r="B315" s="92" t="s">
        <v>569</v>
      </c>
      <c r="C315" s="152">
        <v>50</v>
      </c>
      <c r="D315" s="117">
        <v>0.13400000000000001</v>
      </c>
      <c r="E315" s="119">
        <v>0.375</v>
      </c>
      <c r="F315" s="119"/>
      <c r="G315" s="149">
        <f t="shared" si="118"/>
        <v>2.2200000000000002</v>
      </c>
      <c r="H315" s="131"/>
      <c r="I315" s="150">
        <f>VLOOKUP(A315,Sheet1!A:B,2,FALSE)</f>
        <v>111</v>
      </c>
      <c r="J315" s="132">
        <f t="shared" si="115"/>
        <v>2.2200000000000002</v>
      </c>
      <c r="K315" s="132">
        <f t="shared" si="116"/>
        <v>111</v>
      </c>
      <c r="L315" s="133">
        <f>VLOOKUP(A315,Sheet1!A:C,3,FALSE)</f>
        <v>10</v>
      </c>
      <c r="M315" s="133">
        <f>VLOOKUP(A315,Sheet1!A:D,4,FALSE)</f>
        <v>10</v>
      </c>
      <c r="N315" s="133">
        <f>VLOOKUP(A315,Sheet1!A:E,5,FALSE)</f>
        <v>200</v>
      </c>
      <c r="O315" s="153">
        <f t="shared" si="119"/>
        <v>18.75</v>
      </c>
      <c r="P315" s="134">
        <f t="shared" si="117"/>
        <v>187.5</v>
      </c>
      <c r="Q315" s="135" t="s">
        <v>570</v>
      </c>
      <c r="W315" s="129"/>
    </row>
    <row r="316" spans="1:23">
      <c r="A316" s="97" t="s">
        <v>571</v>
      </c>
      <c r="B316" s="92" t="s">
        <v>572</v>
      </c>
      <c r="C316" s="117">
        <v>100</v>
      </c>
      <c r="D316" s="117">
        <v>0.13400000000000001</v>
      </c>
      <c r="E316" s="119">
        <v>0.375</v>
      </c>
      <c r="F316" s="119"/>
      <c r="G316" s="149">
        <f t="shared" si="118"/>
        <v>2.2200000000000002</v>
      </c>
      <c r="H316" s="131"/>
      <c r="I316" s="150">
        <f>VLOOKUP(A316,Sheet1!A:B,2,FALSE)</f>
        <v>222</v>
      </c>
      <c r="J316" s="132">
        <f t="shared" si="115"/>
        <v>2.2200000000000002</v>
      </c>
      <c r="K316" s="132">
        <f t="shared" si="116"/>
        <v>222</v>
      </c>
      <c r="L316" s="133">
        <f>VLOOKUP(A316,Sheet1!A:C,3,FALSE)</f>
        <v>5</v>
      </c>
      <c r="M316" s="133">
        <f>VLOOKUP(A316,Sheet1!A:D,4,FALSE)</f>
        <v>5</v>
      </c>
      <c r="N316" s="133">
        <f>VLOOKUP(A316,Sheet1!A:E,5,FALSE)</f>
        <v>100</v>
      </c>
      <c r="O316" s="153">
        <f t="shared" si="119"/>
        <v>37.5</v>
      </c>
      <c r="P316" s="134">
        <f t="shared" si="117"/>
        <v>187.5</v>
      </c>
      <c r="Q316" s="135" t="s">
        <v>573</v>
      </c>
      <c r="W316" s="129"/>
    </row>
    <row r="317" spans="1:23">
      <c r="A317" s="97" t="s">
        <v>574</v>
      </c>
      <c r="B317" s="92" t="s">
        <v>575</v>
      </c>
      <c r="C317" s="152">
        <v>50</v>
      </c>
      <c r="D317" s="117">
        <v>0.182</v>
      </c>
      <c r="E317" s="119">
        <v>0.5</v>
      </c>
      <c r="F317" s="119"/>
      <c r="G317" s="149">
        <f t="shared" si="118"/>
        <v>2.988</v>
      </c>
      <c r="H317" s="131"/>
      <c r="I317" s="150">
        <f>VLOOKUP(A317,Sheet1!A:B,2,FALSE)</f>
        <v>149.4</v>
      </c>
      <c r="J317" s="132">
        <f t="shared" si="115"/>
        <v>2.988</v>
      </c>
      <c r="K317" s="132">
        <f t="shared" si="116"/>
        <v>149.4</v>
      </c>
      <c r="L317" s="133">
        <f>VLOOKUP(A317,Sheet1!A:C,3,FALSE)</f>
        <v>5</v>
      </c>
      <c r="M317" s="133">
        <f>VLOOKUP(A317,Sheet1!A:D,4,FALSE)</f>
        <v>5</v>
      </c>
      <c r="N317" s="133">
        <f>VLOOKUP(A317,Sheet1!A:E,5,FALSE)</f>
        <v>140</v>
      </c>
      <c r="O317" s="153">
        <f t="shared" si="119"/>
        <v>25</v>
      </c>
      <c r="P317" s="134">
        <f t="shared" si="117"/>
        <v>125</v>
      </c>
      <c r="Q317" s="135" t="s">
        <v>576</v>
      </c>
      <c r="W317" s="129"/>
    </row>
    <row r="318" spans="1:23">
      <c r="A318" s="97" t="s">
        <v>577</v>
      </c>
      <c r="B318" s="92" t="s">
        <v>578</v>
      </c>
      <c r="C318" s="117">
        <v>100</v>
      </c>
      <c r="D318" s="117">
        <v>0.182</v>
      </c>
      <c r="E318" s="119">
        <v>0.5</v>
      </c>
      <c r="F318" s="119"/>
      <c r="G318" s="149">
        <f t="shared" si="118"/>
        <v>2.988</v>
      </c>
      <c r="H318" s="131"/>
      <c r="I318" s="150">
        <f>VLOOKUP(A318,Sheet1!A:B,2,FALSE)</f>
        <v>298.8</v>
      </c>
      <c r="J318" s="132">
        <f t="shared" si="115"/>
        <v>2.988</v>
      </c>
      <c r="K318" s="132">
        <f t="shared" si="116"/>
        <v>298.8</v>
      </c>
      <c r="L318" s="133">
        <f>VLOOKUP(A318,Sheet1!A:C,3,FALSE)</f>
        <v>5</v>
      </c>
      <c r="M318" s="133">
        <f>VLOOKUP(A318,Sheet1!A:D,4,FALSE)</f>
        <v>5</v>
      </c>
      <c r="N318" s="133">
        <f>VLOOKUP(A318,Sheet1!A:E,5,FALSE)</f>
        <v>80</v>
      </c>
      <c r="O318" s="153">
        <f t="shared" si="119"/>
        <v>50</v>
      </c>
      <c r="P318" s="134">
        <f t="shared" si="117"/>
        <v>250</v>
      </c>
      <c r="Q318" s="135" t="s">
        <v>579</v>
      </c>
      <c r="W318" s="129"/>
    </row>
    <row r="319" spans="1:23">
      <c r="A319" s="97" t="s">
        <v>580</v>
      </c>
      <c r="B319" s="92" t="s">
        <v>581</v>
      </c>
      <c r="C319" s="152">
        <v>50</v>
      </c>
      <c r="D319" s="117">
        <v>0.251</v>
      </c>
      <c r="E319" s="119">
        <v>0.625</v>
      </c>
      <c r="F319" s="119"/>
      <c r="G319" s="149">
        <f t="shared" si="118"/>
        <v>4.08</v>
      </c>
      <c r="H319" s="131"/>
      <c r="I319" s="150">
        <f>VLOOKUP(A319,Sheet1!A:B,2,FALSE)</f>
        <v>204</v>
      </c>
      <c r="J319" s="132">
        <f t="shared" si="115"/>
        <v>4.08</v>
      </c>
      <c r="K319" s="132">
        <f t="shared" si="116"/>
        <v>204</v>
      </c>
      <c r="L319" s="133">
        <f>VLOOKUP(A319,Sheet1!A:C,3,FALSE)</f>
        <v>5</v>
      </c>
      <c r="M319" s="133">
        <f>VLOOKUP(A319,Sheet1!A:D,4,FALSE)</f>
        <v>5</v>
      </c>
      <c r="N319" s="133">
        <f>VLOOKUP(A319,Sheet1!A:E,5,FALSE)</f>
        <v>100</v>
      </c>
      <c r="O319" s="153">
        <f t="shared" si="119"/>
        <v>31.25</v>
      </c>
      <c r="P319" s="134">
        <f t="shared" si="117"/>
        <v>156.25</v>
      </c>
      <c r="Q319" s="135" t="s">
        <v>582</v>
      </c>
      <c r="W319" s="129"/>
    </row>
    <row r="320" spans="1:23">
      <c r="A320" s="97" t="s">
        <v>583</v>
      </c>
      <c r="B320" s="92" t="s">
        <v>584</v>
      </c>
      <c r="C320" s="117">
        <v>100</v>
      </c>
      <c r="D320" s="117">
        <v>0.251</v>
      </c>
      <c r="E320" s="119">
        <v>0.625</v>
      </c>
      <c r="F320" s="119"/>
      <c r="G320" s="149">
        <f t="shared" si="118"/>
        <v>4.08</v>
      </c>
      <c r="H320" s="131"/>
      <c r="I320" s="150">
        <f>VLOOKUP(A320,Sheet1!A:B,2,FALSE)</f>
        <v>408</v>
      </c>
      <c r="J320" s="132">
        <f t="shared" si="115"/>
        <v>4.08</v>
      </c>
      <c r="K320" s="132">
        <f t="shared" si="116"/>
        <v>408</v>
      </c>
      <c r="L320" s="133">
        <f>VLOOKUP(A320,Sheet1!A:C,3,FALSE)</f>
        <v>2</v>
      </c>
      <c r="M320" s="133">
        <f>VLOOKUP(A320,Sheet1!A:D,4,FALSE)</f>
        <v>2</v>
      </c>
      <c r="N320" s="133">
        <f>VLOOKUP(A320,Sheet1!A:E,5,FALSE)</f>
        <v>40</v>
      </c>
      <c r="O320" s="153">
        <f t="shared" si="119"/>
        <v>62.5</v>
      </c>
      <c r="P320" s="134">
        <f t="shared" si="117"/>
        <v>125</v>
      </c>
      <c r="Q320" s="135" t="s">
        <v>585</v>
      </c>
      <c r="W320" s="129"/>
    </row>
    <row r="321" spans="1:23">
      <c r="A321" s="97" t="s">
        <v>586</v>
      </c>
      <c r="B321" s="92" t="s">
        <v>587</v>
      </c>
      <c r="C321" s="152">
        <v>50</v>
      </c>
      <c r="D321" s="117">
        <v>0.30499999999999999</v>
      </c>
      <c r="E321" s="119">
        <v>0.75</v>
      </c>
      <c r="F321" s="119"/>
      <c r="G321" s="149">
        <f t="shared" si="118"/>
        <v>5.016</v>
      </c>
      <c r="H321" s="131"/>
      <c r="I321" s="150">
        <f>VLOOKUP(A321,Sheet1!A:B,2,FALSE)</f>
        <v>250.8</v>
      </c>
      <c r="J321" s="132">
        <f t="shared" si="115"/>
        <v>5.016</v>
      </c>
      <c r="K321" s="132">
        <f t="shared" si="116"/>
        <v>250.8</v>
      </c>
      <c r="L321" s="133">
        <f>VLOOKUP(A321,Sheet1!A:C,3,FALSE)</f>
        <v>5</v>
      </c>
      <c r="M321" s="133">
        <f>VLOOKUP(A321,Sheet1!A:D,4,FALSE)</f>
        <v>5</v>
      </c>
      <c r="N321" s="133">
        <f>VLOOKUP(A321,Sheet1!A:E,5,FALSE)</f>
        <v>60</v>
      </c>
      <c r="O321" s="153">
        <f t="shared" si="119"/>
        <v>37.5</v>
      </c>
      <c r="P321" s="134">
        <f t="shared" si="117"/>
        <v>187.5</v>
      </c>
      <c r="Q321" s="135" t="s">
        <v>588</v>
      </c>
      <c r="W321" s="129"/>
    </row>
    <row r="322" spans="1:23">
      <c r="A322" s="141" t="s">
        <v>589</v>
      </c>
      <c r="B322" s="141" t="s">
        <v>590</v>
      </c>
      <c r="C322" s="117">
        <v>100</v>
      </c>
      <c r="D322" s="117">
        <v>0.30499999999999999</v>
      </c>
      <c r="E322" s="142">
        <v>0.75</v>
      </c>
      <c r="F322" s="142"/>
      <c r="G322" s="149">
        <f t="shared" si="118"/>
        <v>5.016</v>
      </c>
      <c r="H322" s="131"/>
      <c r="I322" s="150">
        <f>VLOOKUP(A322,Sheet1!A:B,2,FALSE)</f>
        <v>501.6</v>
      </c>
      <c r="J322" s="145">
        <f t="shared" si="115"/>
        <v>5.016</v>
      </c>
      <c r="K322" s="145">
        <f t="shared" si="116"/>
        <v>501.6</v>
      </c>
      <c r="L322" s="133">
        <f>VLOOKUP(A322,Sheet1!A:C,3,FALSE)</f>
        <v>2</v>
      </c>
      <c r="M322" s="133">
        <f>VLOOKUP(A322,Sheet1!A:D,4,FALSE)</f>
        <v>2</v>
      </c>
      <c r="N322" s="133">
        <f>VLOOKUP(A322,Sheet1!A:E,5,FALSE)</f>
        <v>24</v>
      </c>
      <c r="O322" s="153">
        <f t="shared" si="119"/>
        <v>75</v>
      </c>
      <c r="P322" s="134">
        <f t="shared" si="117"/>
        <v>150</v>
      </c>
      <c r="Q322" s="141" t="s">
        <v>591</v>
      </c>
      <c r="W322" s="129"/>
    </row>
    <row r="323" spans="1:23">
      <c r="A323" s="97" t="s">
        <v>592</v>
      </c>
      <c r="B323" s="92" t="s">
        <v>593</v>
      </c>
      <c r="C323" s="152">
        <v>50</v>
      </c>
      <c r="D323" s="117">
        <v>0.45500000000000002</v>
      </c>
      <c r="E323" s="119">
        <v>0.875</v>
      </c>
      <c r="F323" s="119"/>
      <c r="G323" s="149">
        <f t="shared" si="118"/>
        <v>7.3559999999999999</v>
      </c>
      <c r="H323" s="131"/>
      <c r="I323" s="150">
        <f>VLOOKUP(A323,Sheet1!A:B,2,FALSE)</f>
        <v>367.8</v>
      </c>
      <c r="J323" s="132">
        <f t="shared" si="115"/>
        <v>7.3559999999999999</v>
      </c>
      <c r="K323" s="132">
        <f t="shared" si="116"/>
        <v>367.8</v>
      </c>
      <c r="L323" s="133">
        <f>VLOOKUP(A323,Sheet1!A:C,3,FALSE)</f>
        <v>3</v>
      </c>
      <c r="M323" s="133">
        <f>VLOOKUP(A323,Sheet1!A:D,4,FALSE)</f>
        <v>3</v>
      </c>
      <c r="N323" s="133">
        <f>VLOOKUP(A323,Sheet1!A:E,5,FALSE)</f>
        <v>36</v>
      </c>
      <c r="O323" s="153">
        <f t="shared" si="119"/>
        <v>43.75</v>
      </c>
      <c r="P323" s="134">
        <f t="shared" si="117"/>
        <v>131.25</v>
      </c>
      <c r="Q323" s="135" t="s">
        <v>594</v>
      </c>
      <c r="W323" s="129"/>
    </row>
    <row r="324" spans="1:23">
      <c r="A324" s="97" t="s">
        <v>595</v>
      </c>
      <c r="B324" s="92" t="s">
        <v>596</v>
      </c>
      <c r="C324" s="152">
        <v>50</v>
      </c>
      <c r="D324" s="117">
        <v>0.65500000000000003</v>
      </c>
      <c r="E324" s="119">
        <v>1.125</v>
      </c>
      <c r="F324" s="119"/>
      <c r="G324" s="149">
        <f t="shared" si="118"/>
        <v>11.795999999999999</v>
      </c>
      <c r="H324" s="131"/>
      <c r="I324" s="150">
        <f>VLOOKUP(A324,Sheet1!A:B,2,FALSE)</f>
        <v>589.79999999999995</v>
      </c>
      <c r="J324" s="132">
        <f t="shared" si="115"/>
        <v>11.795999999999999</v>
      </c>
      <c r="K324" s="132">
        <f t="shared" si="116"/>
        <v>589.79999999999995</v>
      </c>
      <c r="L324" s="133">
        <f>VLOOKUP(A324,Sheet1!A:C,3,FALSE)</f>
        <v>2</v>
      </c>
      <c r="M324" s="133">
        <f>VLOOKUP(A324,Sheet1!A:D,4,FALSE)</f>
        <v>2</v>
      </c>
      <c r="N324" s="133">
        <f>VLOOKUP(A324,Sheet1!A:E,5,FALSE)</f>
        <v>24</v>
      </c>
      <c r="O324" s="153">
        <f t="shared" si="119"/>
        <v>56.25</v>
      </c>
      <c r="P324" s="134">
        <f t="shared" si="117"/>
        <v>112.5</v>
      </c>
      <c r="Q324" s="135" t="s">
        <v>597</v>
      </c>
      <c r="W324" s="129"/>
    </row>
    <row r="325" spans="1:23">
      <c r="A325" s="97" t="s">
        <v>598</v>
      </c>
      <c r="B325" s="92" t="s">
        <v>599</v>
      </c>
      <c r="C325" s="152">
        <v>50</v>
      </c>
      <c r="D325" s="117">
        <v>0.88400000000000001</v>
      </c>
      <c r="E325" s="119">
        <v>1.1879999999999999</v>
      </c>
      <c r="F325" s="119"/>
      <c r="G325" s="149">
        <f t="shared" si="118"/>
        <v>17.64</v>
      </c>
      <c r="H325" s="131"/>
      <c r="I325" s="150">
        <f>VLOOKUP(A325,Sheet1!A:B,2,FALSE)</f>
        <v>882</v>
      </c>
      <c r="J325" s="132">
        <f t="shared" si="115"/>
        <v>17.64</v>
      </c>
      <c r="K325" s="132">
        <f t="shared" si="116"/>
        <v>882</v>
      </c>
      <c r="L325" s="133">
        <f>VLOOKUP(A325,Sheet1!A:C,3,FALSE)</f>
        <v>1</v>
      </c>
      <c r="M325" s="133">
        <f>VLOOKUP(A325,Sheet1!A:D,4,FALSE)</f>
        <v>1</v>
      </c>
      <c r="N325" s="133">
        <f>VLOOKUP(A325,Sheet1!A:E,5,FALSE)</f>
        <v>10</v>
      </c>
      <c r="O325" s="153">
        <f t="shared" si="119"/>
        <v>59.4</v>
      </c>
      <c r="P325" s="134">
        <f t="shared" si="117"/>
        <v>59.4</v>
      </c>
      <c r="Q325" s="135" t="s">
        <v>600</v>
      </c>
      <c r="W325" s="129"/>
    </row>
    <row r="326" spans="1:23" ht="13.5" thickBot="1">
      <c r="A326" s="96" t="s">
        <v>601</v>
      </c>
      <c r="B326" s="93" t="s">
        <v>602</v>
      </c>
      <c r="C326" s="152">
        <v>50</v>
      </c>
      <c r="D326" s="156">
        <v>1.1399999999999999</v>
      </c>
      <c r="E326" s="114">
        <v>1.625</v>
      </c>
      <c r="F326" s="114"/>
      <c r="G326" s="149">
        <f t="shared" si="118"/>
        <v>22.68</v>
      </c>
      <c r="H326" s="131"/>
      <c r="I326" s="150">
        <f>VLOOKUP(A326,Sheet1!A:B,2,FALSE)</f>
        <v>1134</v>
      </c>
      <c r="J326" s="136">
        <f t="shared" si="115"/>
        <v>22.68</v>
      </c>
      <c r="K326" s="136">
        <f t="shared" si="116"/>
        <v>1134</v>
      </c>
      <c r="L326" s="133">
        <f>VLOOKUP(A326,Sheet1!A:C,3,FALSE)</f>
        <v>1</v>
      </c>
      <c r="M326" s="133">
        <f>VLOOKUP(A326,Sheet1!A:D,4,FALSE)</f>
        <v>1</v>
      </c>
      <c r="N326" s="133">
        <f>VLOOKUP(A326,Sheet1!A:E,5,FALSE)</f>
        <v>10</v>
      </c>
      <c r="O326" s="153">
        <f t="shared" si="119"/>
        <v>81.25</v>
      </c>
      <c r="P326" s="134">
        <f t="shared" si="117"/>
        <v>81.25</v>
      </c>
      <c r="Q326" s="159" t="s">
        <v>603</v>
      </c>
    </row>
    <row r="327" spans="1:23" ht="13.5" thickBot="1">
      <c r="A327" s="230" t="s">
        <v>604</v>
      </c>
      <c r="B327" s="231"/>
      <c r="C327" s="231"/>
      <c r="D327" s="231"/>
      <c r="E327" s="231"/>
      <c r="F327" s="231"/>
      <c r="G327" s="231"/>
      <c r="H327" s="231"/>
      <c r="I327" s="231"/>
      <c r="J327" s="231"/>
      <c r="K327" s="231"/>
      <c r="L327" s="231"/>
      <c r="M327" s="231"/>
      <c r="N327" s="231"/>
      <c r="O327" s="231"/>
      <c r="P327" s="231"/>
      <c r="Q327" s="232"/>
      <c r="W327" s="129"/>
    </row>
    <row r="328" spans="1:23">
      <c r="A328" s="147" t="s">
        <v>605</v>
      </c>
      <c r="B328" s="146" t="s">
        <v>606</v>
      </c>
      <c r="C328" s="152">
        <v>25</v>
      </c>
      <c r="D328" s="152">
        <v>8.0399999999999999E-2</v>
      </c>
      <c r="E328" s="148">
        <v>0.25</v>
      </c>
      <c r="F328" s="161"/>
      <c r="G328" s="149">
        <f>I328/C328</f>
        <v>1.89</v>
      </c>
      <c r="H328" s="131">
        <f>VLOOKUP(A328,Sheet1!A:B,2,FALSE)</f>
        <v>47.25</v>
      </c>
      <c r="I328" s="150">
        <f>VLOOKUP(A328,Sheet1!A:B,2,FALSE)</f>
        <v>47.25</v>
      </c>
      <c r="J328" s="151">
        <f t="shared" ref="J328:J333" si="120">G328*$U$3</f>
        <v>1.89</v>
      </c>
      <c r="K328" s="151">
        <f t="shared" ref="K328:K333" si="121">I328*$U$3</f>
        <v>47.25</v>
      </c>
      <c r="L328" s="133">
        <f>VLOOKUP(A328,Sheet1!A:C,3,FALSE)</f>
        <v>10</v>
      </c>
      <c r="M328" s="133">
        <f>VLOOKUP(A328,Sheet1!A:D,4,FALSE)</f>
        <v>10</v>
      </c>
      <c r="N328" s="133">
        <f>VLOOKUP(A328,Sheet1!A:E,5,FALSE)</f>
        <v>630</v>
      </c>
      <c r="O328" s="162">
        <f>E328*C328</f>
        <v>6.25</v>
      </c>
      <c r="P328" s="134">
        <f t="shared" ref="P328:P333" si="122">L328*O328</f>
        <v>62.5</v>
      </c>
      <c r="Q328" s="146" t="s">
        <v>607</v>
      </c>
      <c r="W328" s="129"/>
    </row>
    <row r="329" spans="1:23">
      <c r="A329" s="97" t="s">
        <v>608</v>
      </c>
      <c r="B329" s="92" t="s">
        <v>609</v>
      </c>
      <c r="C329" s="152">
        <v>25</v>
      </c>
      <c r="D329" s="117">
        <v>0.10299999999999999</v>
      </c>
      <c r="E329" s="119">
        <v>0.312</v>
      </c>
      <c r="F329" s="143"/>
      <c r="G329" s="149">
        <f t="shared" ref="G329:G333" si="123">I329/C329</f>
        <v>2.2999999999999998</v>
      </c>
      <c r="H329" s="131">
        <f>VLOOKUP(A329,Sheet1!A:B,2,FALSE)</f>
        <v>57.499999999999993</v>
      </c>
      <c r="I329" s="150">
        <f>VLOOKUP(A329,Sheet1!A:B,2,FALSE)</f>
        <v>57.499999999999993</v>
      </c>
      <c r="J329" s="132">
        <f t="shared" si="120"/>
        <v>2.2999999999999998</v>
      </c>
      <c r="K329" s="132">
        <f t="shared" si="121"/>
        <v>57.499999999999993</v>
      </c>
      <c r="L329" s="133">
        <f>VLOOKUP(A329,Sheet1!A:C,3,FALSE)</f>
        <v>10</v>
      </c>
      <c r="M329" s="133">
        <f>VLOOKUP(A329,Sheet1!A:D,4,FALSE)</f>
        <v>10</v>
      </c>
      <c r="N329" s="133">
        <f>VLOOKUP(A329,Sheet1!A:E,5,FALSE)</f>
        <v>540</v>
      </c>
      <c r="O329" s="162">
        <f t="shared" ref="O329:O333" si="124">E329*C329</f>
        <v>7.8</v>
      </c>
      <c r="P329" s="134">
        <f t="shared" si="122"/>
        <v>78</v>
      </c>
      <c r="Q329" s="144" t="s">
        <v>610</v>
      </c>
      <c r="W329" s="129"/>
    </row>
    <row r="330" spans="1:23">
      <c r="A330" s="97" t="s">
        <v>611</v>
      </c>
      <c r="B330" s="92" t="s">
        <v>612</v>
      </c>
      <c r="C330" s="152">
        <v>25</v>
      </c>
      <c r="D330" s="117">
        <v>0.126</v>
      </c>
      <c r="E330" s="119">
        <v>0.375</v>
      </c>
      <c r="F330" s="143"/>
      <c r="G330" s="149">
        <f t="shared" si="123"/>
        <v>2.61</v>
      </c>
      <c r="H330" s="131">
        <f>VLOOKUP(A330,Sheet1!A:B,2,FALSE)</f>
        <v>65.25</v>
      </c>
      <c r="I330" s="150">
        <f>VLOOKUP(A330,Sheet1!A:B,2,FALSE)</f>
        <v>65.25</v>
      </c>
      <c r="J330" s="132">
        <f t="shared" si="120"/>
        <v>2.61</v>
      </c>
      <c r="K330" s="132">
        <f t="shared" si="121"/>
        <v>65.25</v>
      </c>
      <c r="L330" s="133">
        <f>VLOOKUP(A330,Sheet1!A:C,3,FALSE)</f>
        <v>10</v>
      </c>
      <c r="M330" s="133">
        <f>VLOOKUP(A330,Sheet1!A:D,4,FALSE)</f>
        <v>10</v>
      </c>
      <c r="N330" s="133">
        <f>VLOOKUP(A330,Sheet1!A:E,5,FALSE)</f>
        <v>450</v>
      </c>
      <c r="O330" s="162">
        <f t="shared" si="124"/>
        <v>9.375</v>
      </c>
      <c r="P330" s="134">
        <f t="shared" si="122"/>
        <v>93.75</v>
      </c>
      <c r="Q330" s="92" t="s">
        <v>613</v>
      </c>
      <c r="W330" s="129"/>
    </row>
    <row r="331" spans="1:23">
      <c r="A331" s="97" t="s">
        <v>614</v>
      </c>
      <c r="B331" s="92" t="s">
        <v>615</v>
      </c>
      <c r="C331" s="152">
        <v>25</v>
      </c>
      <c r="D331" s="117">
        <v>0.17199999999999999</v>
      </c>
      <c r="E331" s="119">
        <v>0.5</v>
      </c>
      <c r="F331" s="143"/>
      <c r="G331" s="149">
        <f t="shared" si="123"/>
        <v>3.52</v>
      </c>
      <c r="H331" s="131">
        <f>VLOOKUP(A331,Sheet1!A:B,2,FALSE)</f>
        <v>88</v>
      </c>
      <c r="I331" s="150">
        <f>VLOOKUP(A331,Sheet1!A:B,2,FALSE)</f>
        <v>88</v>
      </c>
      <c r="J331" s="132">
        <f t="shared" si="120"/>
        <v>3.52</v>
      </c>
      <c r="K331" s="132">
        <f t="shared" si="121"/>
        <v>88</v>
      </c>
      <c r="L331" s="133">
        <f>VLOOKUP(A331,Sheet1!A:C,3,FALSE)</f>
        <v>10</v>
      </c>
      <c r="M331" s="133">
        <f>VLOOKUP(A331,Sheet1!A:D,4,FALSE)</f>
        <v>10</v>
      </c>
      <c r="N331" s="133">
        <f>VLOOKUP(A331,Sheet1!A:E,5,FALSE)</f>
        <v>280</v>
      </c>
      <c r="O331" s="162">
        <f t="shared" si="124"/>
        <v>12.5</v>
      </c>
      <c r="P331" s="134">
        <f t="shared" si="122"/>
        <v>125</v>
      </c>
      <c r="Q331" s="92" t="s">
        <v>616</v>
      </c>
      <c r="W331" s="129"/>
    </row>
    <row r="332" spans="1:23">
      <c r="A332" s="97" t="s">
        <v>617</v>
      </c>
      <c r="B332" s="92" t="s">
        <v>618</v>
      </c>
      <c r="C332" s="152">
        <v>25</v>
      </c>
      <c r="D332" s="117">
        <v>0.23100000000000001</v>
      </c>
      <c r="E332" s="119">
        <v>0.625</v>
      </c>
      <c r="F332" s="143"/>
      <c r="G332" s="149">
        <f t="shared" si="123"/>
        <v>4.66</v>
      </c>
      <c r="H332" s="131">
        <f>VLOOKUP(A332,Sheet1!A:B,2,FALSE)</f>
        <v>116.5</v>
      </c>
      <c r="I332" s="150">
        <f>VLOOKUP(A332,Sheet1!A:B,2,FALSE)</f>
        <v>116.5</v>
      </c>
      <c r="J332" s="132">
        <f t="shared" si="120"/>
        <v>4.66</v>
      </c>
      <c r="K332" s="132">
        <f t="shared" si="121"/>
        <v>116.5</v>
      </c>
      <c r="L332" s="133">
        <f>VLOOKUP(A332,Sheet1!A:C,3,FALSE)</f>
        <v>10</v>
      </c>
      <c r="M332" s="133">
        <f>VLOOKUP(A332,Sheet1!A:D,4,FALSE)</f>
        <v>10</v>
      </c>
      <c r="N332" s="133">
        <f>VLOOKUP(A332,Sheet1!A:E,5,FALSE)</f>
        <v>200</v>
      </c>
      <c r="O332" s="162">
        <f t="shared" si="124"/>
        <v>15.625</v>
      </c>
      <c r="P332" s="134">
        <f t="shared" si="122"/>
        <v>156.25</v>
      </c>
      <c r="Q332" s="92" t="s">
        <v>619</v>
      </c>
      <c r="W332" s="129"/>
    </row>
    <row r="333" spans="1:23">
      <c r="A333" s="97" t="s">
        <v>620</v>
      </c>
      <c r="B333" s="92" t="s">
        <v>621</v>
      </c>
      <c r="C333" s="152">
        <v>25</v>
      </c>
      <c r="D333" s="117">
        <v>0.27900000000000003</v>
      </c>
      <c r="E333" s="119">
        <v>0.75</v>
      </c>
      <c r="F333" s="143"/>
      <c r="G333" s="149">
        <f t="shared" si="123"/>
        <v>5.69</v>
      </c>
      <c r="H333" s="131">
        <f>VLOOKUP(A333,Sheet1!A:B,2,FALSE)</f>
        <v>142.25</v>
      </c>
      <c r="I333" s="150">
        <f>VLOOKUP(A333,Sheet1!A:B,2,FALSE)</f>
        <v>142.25</v>
      </c>
      <c r="J333" s="132">
        <f t="shared" si="120"/>
        <v>5.69</v>
      </c>
      <c r="K333" s="132">
        <f t="shared" si="121"/>
        <v>142.25</v>
      </c>
      <c r="L333" s="133">
        <f>VLOOKUP(A333,Sheet1!A:C,3,FALSE)</f>
        <v>6</v>
      </c>
      <c r="M333" s="133">
        <f>VLOOKUP(A333,Sheet1!A:D,4,FALSE)</f>
        <v>6</v>
      </c>
      <c r="N333" s="133">
        <f>VLOOKUP(A333,Sheet1!A:E,5,FALSE)</f>
        <v>72</v>
      </c>
      <c r="O333" s="162">
        <f t="shared" si="124"/>
        <v>18.75</v>
      </c>
      <c r="P333" s="134">
        <f t="shared" si="122"/>
        <v>112.5</v>
      </c>
      <c r="Q333" s="92" t="s">
        <v>622</v>
      </c>
    </row>
    <row r="334" spans="1:23" ht="14.25">
      <c r="A334" s="101" t="s">
        <v>222</v>
      </c>
      <c r="G334" s="233" t="s">
        <v>223</v>
      </c>
      <c r="H334" s="233"/>
      <c r="I334" s="234"/>
      <c r="J334" s="234"/>
      <c r="K334" s="234"/>
      <c r="L334" s="234"/>
      <c r="M334" s="234"/>
      <c r="N334" s="234"/>
      <c r="O334" s="234"/>
      <c r="P334" s="234"/>
      <c r="Q334" s="234"/>
    </row>
    <row r="336" spans="1:23">
      <c r="A336" s="101" t="s">
        <v>669</v>
      </c>
    </row>
    <row r="337" spans="1:4">
      <c r="A337" s="101" t="s">
        <v>1009</v>
      </c>
    </row>
    <row r="338" spans="1:4">
      <c r="A338" s="101" t="s">
        <v>1033</v>
      </c>
    </row>
    <row r="349" spans="1:4">
      <c r="A349" s="120" t="s">
        <v>623</v>
      </c>
      <c r="B349" s="103"/>
      <c r="C349" s="103"/>
      <c r="D349" s="103"/>
    </row>
  </sheetData>
  <sheetProtection selectLockedCells="1"/>
  <protectedRanges>
    <protectedRange sqref="L8:P9" name="Range1_1"/>
  </protectedRanges>
  <mergeCells count="38">
    <mergeCell ref="A255:Q255"/>
    <mergeCell ref="G297:K297"/>
    <mergeCell ref="G298:K298"/>
    <mergeCell ref="A162:Q162"/>
    <mergeCell ref="A13:Q13"/>
    <mergeCell ref="A243:Q243"/>
    <mergeCell ref="A8:E9"/>
    <mergeCell ref="J8:K9"/>
    <mergeCell ref="L8:P9"/>
    <mergeCell ref="Q8:Q9"/>
    <mergeCell ref="A204:Q204"/>
    <mergeCell ref="A49:Q49"/>
    <mergeCell ref="A108:Q108"/>
    <mergeCell ref="A147:Q147"/>
    <mergeCell ref="G145:K145"/>
    <mergeCell ref="G146:K146"/>
    <mergeCell ref="G48:K48"/>
    <mergeCell ref="G144:K144"/>
    <mergeCell ref="M11:M12"/>
    <mergeCell ref="N11:N12"/>
    <mergeCell ref="P11:P12"/>
    <mergeCell ref="A11:A12"/>
    <mergeCell ref="A309:Q309"/>
    <mergeCell ref="A327:Q327"/>
    <mergeCell ref="G334:Q334"/>
    <mergeCell ref="A1:P2"/>
    <mergeCell ref="Q1:Q2"/>
    <mergeCell ref="A103:P104"/>
    <mergeCell ref="Q103:Q104"/>
    <mergeCell ref="A249:P250"/>
    <mergeCell ref="Q249:Q250"/>
    <mergeCell ref="A175:Q175"/>
    <mergeCell ref="G248:Q248"/>
    <mergeCell ref="A299:Q299"/>
    <mergeCell ref="A57:Q57"/>
    <mergeCell ref="A83:Q83"/>
    <mergeCell ref="A94:Q94"/>
    <mergeCell ref="G102:Q102"/>
  </mergeCells>
  <phoneticPr fontId="0" type="noConversion"/>
  <conditionalFormatting sqref="Q84:Q93 Q95:Q100 Q116 Q119 Q122 Q125 Q128 Q131 Q134 Q137 Q139:Q140 Q142 Q163:Q174 Q244:Q247 Q251:Q254 Q300:Q301 Q303 Q305:Q308 Q310:Q318 Q320 Q322:Q326 Q328:Q333">
    <cfRule type="cellIs" dxfId="3" priority="4" stopIfTrue="1" operator="equal">
      <formula>"(blank)"</formula>
    </cfRule>
  </conditionalFormatting>
  <conditionalFormatting sqref="Q109:Q114">
    <cfRule type="cellIs" dxfId="2" priority="2" stopIfTrue="1" operator="equal">
      <formula>"(blank)"</formula>
    </cfRule>
  </conditionalFormatting>
  <pageMargins left="0.7" right="0.7" top="0.75" bottom="0.35" header="0.3" footer="0.3"/>
  <pageSetup scale="66" fitToHeight="0" orientation="portrait" r:id="rId1"/>
  <headerFooter alignWithMargins="0"/>
  <rowBreaks count="1" manualBreakCount="1">
    <brk id="101"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9"/>
  <sheetViews>
    <sheetView workbookViewId="0">
      <selection activeCell="A7" sqref="A7:M59"/>
    </sheetView>
  </sheetViews>
  <sheetFormatPr defaultColWidth="9.140625" defaultRowHeight="12.75"/>
  <cols>
    <col min="1" max="10" width="9.140625" style="103"/>
    <col min="11" max="11" width="9.7109375" style="103" customWidth="1"/>
    <col min="12" max="16384" width="9.140625" style="103"/>
  </cols>
  <sheetData>
    <row r="1" spans="1:13" s="99" customFormat="1">
      <c r="A1" s="101"/>
      <c r="B1" s="101"/>
      <c r="C1" s="102"/>
      <c r="D1" s="101"/>
      <c r="E1" s="101"/>
      <c r="F1" s="101"/>
      <c r="G1" s="103"/>
      <c r="H1" s="101"/>
      <c r="I1" s="101"/>
      <c r="J1" s="101"/>
      <c r="K1" s="101"/>
      <c r="L1" s="105"/>
      <c r="M1" s="106"/>
    </row>
    <row r="2" spans="1:13" s="99" customFormat="1">
      <c r="A2" s="101"/>
      <c r="B2" s="101"/>
      <c r="C2" s="102"/>
      <c r="D2" s="101"/>
      <c r="E2" s="101"/>
      <c r="F2" s="101"/>
      <c r="G2" s="101"/>
      <c r="H2" s="101"/>
      <c r="I2" s="101"/>
      <c r="J2" s="101"/>
      <c r="K2" s="101"/>
    </row>
    <row r="3" spans="1:13" s="99" customFormat="1">
      <c r="A3" s="101"/>
      <c r="B3" s="101"/>
      <c r="C3" s="102"/>
      <c r="D3" s="101"/>
      <c r="E3" s="101"/>
      <c r="F3" s="101"/>
      <c r="G3" s="101"/>
      <c r="H3" s="101"/>
      <c r="I3" s="101"/>
      <c r="J3" s="101"/>
      <c r="K3" s="101"/>
    </row>
    <row r="4" spans="1:13" s="99" customFormat="1">
      <c r="A4" s="101"/>
      <c r="B4" s="101"/>
      <c r="C4" s="102"/>
      <c r="D4" s="101"/>
      <c r="E4" s="101"/>
      <c r="F4" s="101"/>
      <c r="G4" s="101"/>
      <c r="H4" s="101"/>
      <c r="I4" s="101"/>
      <c r="J4" s="101"/>
      <c r="K4" s="101"/>
    </row>
    <row r="5" spans="1:13" s="99" customFormat="1" ht="12.75" customHeight="1">
      <c r="A5" s="101"/>
      <c r="B5" s="101"/>
      <c r="C5" s="102"/>
      <c r="D5" s="101"/>
      <c r="E5" s="101"/>
      <c r="F5" s="101"/>
      <c r="G5" s="101"/>
      <c r="H5" s="101"/>
      <c r="I5" s="101"/>
      <c r="J5" s="101"/>
      <c r="K5" s="101"/>
      <c r="L5" s="105"/>
    </row>
    <row r="6" spans="1:13" s="99" customFormat="1" ht="12.75" customHeight="1" thickBot="1">
      <c r="A6" s="264" t="s">
        <v>624</v>
      </c>
      <c r="B6" s="247"/>
      <c r="C6" s="247"/>
      <c r="D6" s="247"/>
      <c r="E6" s="247"/>
      <c r="F6" s="247"/>
      <c r="G6" s="247"/>
      <c r="H6" s="247"/>
      <c r="I6" s="247"/>
      <c r="J6" s="247"/>
      <c r="K6" s="247"/>
      <c r="L6" s="265"/>
      <c r="M6" s="265"/>
    </row>
    <row r="7" spans="1:13">
      <c r="A7" s="266" t="s">
        <v>791</v>
      </c>
      <c r="B7" s="267"/>
      <c r="C7" s="267"/>
      <c r="D7" s="267"/>
      <c r="E7" s="267"/>
      <c r="F7" s="267"/>
      <c r="G7" s="267"/>
      <c r="H7" s="267"/>
      <c r="I7" s="267"/>
      <c r="J7" s="267"/>
      <c r="K7" s="267"/>
      <c r="L7" s="267"/>
      <c r="M7" s="268"/>
    </row>
    <row r="8" spans="1:13">
      <c r="A8" s="269"/>
      <c r="B8" s="270"/>
      <c r="C8" s="270"/>
      <c r="D8" s="270"/>
      <c r="E8" s="270"/>
      <c r="F8" s="270"/>
      <c r="G8" s="270"/>
      <c r="H8" s="270"/>
      <c r="I8" s="270"/>
      <c r="J8" s="270"/>
      <c r="K8" s="270"/>
      <c r="L8" s="270"/>
      <c r="M8" s="271"/>
    </row>
    <row r="9" spans="1:13">
      <c r="A9" s="269"/>
      <c r="B9" s="270"/>
      <c r="C9" s="270"/>
      <c r="D9" s="270"/>
      <c r="E9" s="270"/>
      <c r="F9" s="270"/>
      <c r="G9" s="270"/>
      <c r="H9" s="270"/>
      <c r="I9" s="270"/>
      <c r="J9" s="270"/>
      <c r="K9" s="270"/>
      <c r="L9" s="270"/>
      <c r="M9" s="271"/>
    </row>
    <row r="10" spans="1:13">
      <c r="A10" s="269"/>
      <c r="B10" s="270"/>
      <c r="C10" s="270"/>
      <c r="D10" s="270"/>
      <c r="E10" s="270"/>
      <c r="F10" s="270"/>
      <c r="G10" s="270"/>
      <c r="H10" s="270"/>
      <c r="I10" s="270"/>
      <c r="J10" s="270"/>
      <c r="K10" s="270"/>
      <c r="L10" s="270"/>
      <c r="M10" s="271"/>
    </row>
    <row r="11" spans="1:13">
      <c r="A11" s="269"/>
      <c r="B11" s="270"/>
      <c r="C11" s="270"/>
      <c r="D11" s="270"/>
      <c r="E11" s="270"/>
      <c r="F11" s="270"/>
      <c r="G11" s="270"/>
      <c r="H11" s="270"/>
      <c r="I11" s="270"/>
      <c r="J11" s="270"/>
      <c r="K11" s="270"/>
      <c r="L11" s="270"/>
      <c r="M11" s="271"/>
    </row>
    <row r="12" spans="1:13">
      <c r="A12" s="269"/>
      <c r="B12" s="270"/>
      <c r="C12" s="270"/>
      <c r="D12" s="270"/>
      <c r="E12" s="270"/>
      <c r="F12" s="270"/>
      <c r="G12" s="270"/>
      <c r="H12" s="270"/>
      <c r="I12" s="270"/>
      <c r="J12" s="270"/>
      <c r="K12" s="270"/>
      <c r="L12" s="270"/>
      <c r="M12" s="271"/>
    </row>
    <row r="13" spans="1:13">
      <c r="A13" s="269"/>
      <c r="B13" s="270"/>
      <c r="C13" s="270"/>
      <c r="D13" s="270"/>
      <c r="E13" s="270"/>
      <c r="F13" s="270"/>
      <c r="G13" s="270"/>
      <c r="H13" s="270"/>
      <c r="I13" s="270"/>
      <c r="J13" s="270"/>
      <c r="K13" s="270"/>
      <c r="L13" s="270"/>
      <c r="M13" s="271"/>
    </row>
    <row r="14" spans="1:13">
      <c r="A14" s="269"/>
      <c r="B14" s="270"/>
      <c r="C14" s="270"/>
      <c r="D14" s="270"/>
      <c r="E14" s="270"/>
      <c r="F14" s="270"/>
      <c r="G14" s="270"/>
      <c r="H14" s="270"/>
      <c r="I14" s="270"/>
      <c r="J14" s="270"/>
      <c r="K14" s="270"/>
      <c r="L14" s="270"/>
      <c r="M14" s="271"/>
    </row>
    <row r="15" spans="1:13" ht="12.75" hidden="1" customHeight="1">
      <c r="A15" s="269"/>
      <c r="B15" s="270"/>
      <c r="C15" s="270"/>
      <c r="D15" s="270"/>
      <c r="E15" s="270"/>
      <c r="F15" s="270"/>
      <c r="G15" s="270"/>
      <c r="H15" s="270"/>
      <c r="I15" s="270"/>
      <c r="J15" s="270"/>
      <c r="K15" s="270"/>
      <c r="L15" s="270"/>
      <c r="M15" s="271"/>
    </row>
    <row r="16" spans="1:13">
      <c r="A16" s="269"/>
      <c r="B16" s="270"/>
      <c r="C16" s="270"/>
      <c r="D16" s="270"/>
      <c r="E16" s="270"/>
      <c r="F16" s="270"/>
      <c r="G16" s="270"/>
      <c r="H16" s="270"/>
      <c r="I16" s="270"/>
      <c r="J16" s="270"/>
      <c r="K16" s="270"/>
      <c r="L16" s="270"/>
      <c r="M16" s="271"/>
    </row>
    <row r="17" spans="1:13">
      <c r="A17" s="269"/>
      <c r="B17" s="270"/>
      <c r="C17" s="270"/>
      <c r="D17" s="270"/>
      <c r="E17" s="270"/>
      <c r="F17" s="270"/>
      <c r="G17" s="270"/>
      <c r="H17" s="270"/>
      <c r="I17" s="270"/>
      <c r="J17" s="270"/>
      <c r="K17" s="270"/>
      <c r="L17" s="270"/>
      <c r="M17" s="271"/>
    </row>
    <row r="18" spans="1:13" ht="12.75" hidden="1" customHeight="1">
      <c r="A18" s="269"/>
      <c r="B18" s="270"/>
      <c r="C18" s="270"/>
      <c r="D18" s="270"/>
      <c r="E18" s="270"/>
      <c r="F18" s="270"/>
      <c r="G18" s="270"/>
      <c r="H18" s="270"/>
      <c r="I18" s="270"/>
      <c r="J18" s="270"/>
      <c r="K18" s="270"/>
      <c r="L18" s="270"/>
      <c r="M18" s="271"/>
    </row>
    <row r="19" spans="1:13">
      <c r="A19" s="269"/>
      <c r="B19" s="270"/>
      <c r="C19" s="270"/>
      <c r="D19" s="270"/>
      <c r="E19" s="270"/>
      <c r="F19" s="270"/>
      <c r="G19" s="270"/>
      <c r="H19" s="270"/>
      <c r="I19" s="270"/>
      <c r="J19" s="270"/>
      <c r="K19" s="270"/>
      <c r="L19" s="270"/>
      <c r="M19" s="271"/>
    </row>
    <row r="20" spans="1:13">
      <c r="A20" s="269"/>
      <c r="B20" s="270"/>
      <c r="C20" s="270"/>
      <c r="D20" s="270"/>
      <c r="E20" s="270"/>
      <c r="F20" s="270"/>
      <c r="G20" s="270"/>
      <c r="H20" s="270"/>
      <c r="I20" s="270"/>
      <c r="J20" s="270"/>
      <c r="K20" s="270"/>
      <c r="L20" s="270"/>
      <c r="M20" s="271"/>
    </row>
    <row r="21" spans="1:13">
      <c r="A21" s="269"/>
      <c r="B21" s="270"/>
      <c r="C21" s="270"/>
      <c r="D21" s="270"/>
      <c r="E21" s="270"/>
      <c r="F21" s="270"/>
      <c r="G21" s="270"/>
      <c r="H21" s="270"/>
      <c r="I21" s="270"/>
      <c r="J21" s="270"/>
      <c r="K21" s="270"/>
      <c r="L21" s="270"/>
      <c r="M21" s="271"/>
    </row>
    <row r="22" spans="1:13">
      <c r="A22" s="269"/>
      <c r="B22" s="270"/>
      <c r="C22" s="270"/>
      <c r="D22" s="270"/>
      <c r="E22" s="270"/>
      <c r="F22" s="270"/>
      <c r="G22" s="270"/>
      <c r="H22" s="270"/>
      <c r="I22" s="270"/>
      <c r="J22" s="270"/>
      <c r="K22" s="270"/>
      <c r="L22" s="270"/>
      <c r="M22" s="271"/>
    </row>
    <row r="23" spans="1:13">
      <c r="A23" s="269"/>
      <c r="B23" s="270"/>
      <c r="C23" s="270"/>
      <c r="D23" s="270"/>
      <c r="E23" s="270"/>
      <c r="F23" s="270"/>
      <c r="G23" s="270"/>
      <c r="H23" s="270"/>
      <c r="I23" s="270"/>
      <c r="J23" s="270"/>
      <c r="K23" s="270"/>
      <c r="L23" s="270"/>
      <c r="M23" s="271"/>
    </row>
    <row r="24" spans="1:13">
      <c r="A24" s="269"/>
      <c r="B24" s="270"/>
      <c r="C24" s="270"/>
      <c r="D24" s="270"/>
      <c r="E24" s="270"/>
      <c r="F24" s="270"/>
      <c r="G24" s="270"/>
      <c r="H24" s="270"/>
      <c r="I24" s="270"/>
      <c r="J24" s="270"/>
      <c r="K24" s="270"/>
      <c r="L24" s="270"/>
      <c r="M24" s="271"/>
    </row>
    <row r="25" spans="1:13" ht="12.75" hidden="1" customHeight="1">
      <c r="A25" s="269"/>
      <c r="B25" s="270"/>
      <c r="C25" s="270"/>
      <c r="D25" s="270"/>
      <c r="E25" s="270"/>
      <c r="F25" s="270"/>
      <c r="G25" s="270"/>
      <c r="H25" s="270"/>
      <c r="I25" s="270"/>
      <c r="J25" s="270"/>
      <c r="K25" s="270"/>
      <c r="L25" s="270"/>
      <c r="M25" s="271"/>
    </row>
    <row r="26" spans="1:13">
      <c r="A26" s="269"/>
      <c r="B26" s="270"/>
      <c r="C26" s="270"/>
      <c r="D26" s="270"/>
      <c r="E26" s="270"/>
      <c r="F26" s="270"/>
      <c r="G26" s="270"/>
      <c r="H26" s="270"/>
      <c r="I26" s="270"/>
      <c r="J26" s="270"/>
      <c r="K26" s="270"/>
      <c r="L26" s="270"/>
      <c r="M26" s="271"/>
    </row>
    <row r="27" spans="1:13">
      <c r="A27" s="269"/>
      <c r="B27" s="270"/>
      <c r="C27" s="270"/>
      <c r="D27" s="270"/>
      <c r="E27" s="270"/>
      <c r="F27" s="270"/>
      <c r="G27" s="270"/>
      <c r="H27" s="270"/>
      <c r="I27" s="270"/>
      <c r="J27" s="270"/>
      <c r="K27" s="270"/>
      <c r="L27" s="270"/>
      <c r="M27" s="271"/>
    </row>
    <row r="28" spans="1:13">
      <c r="A28" s="269"/>
      <c r="B28" s="270"/>
      <c r="C28" s="270"/>
      <c r="D28" s="270"/>
      <c r="E28" s="270"/>
      <c r="F28" s="270"/>
      <c r="G28" s="270"/>
      <c r="H28" s="270"/>
      <c r="I28" s="270"/>
      <c r="J28" s="270"/>
      <c r="K28" s="270"/>
      <c r="L28" s="270"/>
      <c r="M28" s="271"/>
    </row>
    <row r="29" spans="1:13" ht="12.75" hidden="1" customHeight="1">
      <c r="A29" s="269"/>
      <c r="B29" s="270"/>
      <c r="C29" s="270"/>
      <c r="D29" s="270"/>
      <c r="E29" s="270"/>
      <c r="F29" s="270"/>
      <c r="G29" s="270"/>
      <c r="H29" s="270"/>
      <c r="I29" s="270"/>
      <c r="J29" s="270"/>
      <c r="K29" s="270"/>
      <c r="L29" s="270"/>
      <c r="M29" s="271"/>
    </row>
    <row r="30" spans="1:13">
      <c r="A30" s="269"/>
      <c r="B30" s="270"/>
      <c r="C30" s="270"/>
      <c r="D30" s="270"/>
      <c r="E30" s="270"/>
      <c r="F30" s="270"/>
      <c r="G30" s="270"/>
      <c r="H30" s="270"/>
      <c r="I30" s="270"/>
      <c r="J30" s="270"/>
      <c r="K30" s="270"/>
      <c r="L30" s="270"/>
      <c r="M30" s="271"/>
    </row>
    <row r="31" spans="1:13">
      <c r="A31" s="269"/>
      <c r="B31" s="270"/>
      <c r="C31" s="270"/>
      <c r="D31" s="270"/>
      <c r="E31" s="270"/>
      <c r="F31" s="270"/>
      <c r="G31" s="270"/>
      <c r="H31" s="270"/>
      <c r="I31" s="270"/>
      <c r="J31" s="270"/>
      <c r="K31" s="270"/>
      <c r="L31" s="270"/>
      <c r="M31" s="271"/>
    </row>
    <row r="32" spans="1:13">
      <c r="A32" s="269"/>
      <c r="B32" s="270"/>
      <c r="C32" s="270"/>
      <c r="D32" s="270"/>
      <c r="E32" s="270"/>
      <c r="F32" s="270"/>
      <c r="G32" s="270"/>
      <c r="H32" s="270"/>
      <c r="I32" s="270"/>
      <c r="J32" s="270"/>
      <c r="K32" s="270"/>
      <c r="L32" s="270"/>
      <c r="M32" s="271"/>
    </row>
    <row r="33" spans="1:13" ht="12.75" hidden="1" customHeight="1">
      <c r="A33" s="269"/>
      <c r="B33" s="270"/>
      <c r="C33" s="270"/>
      <c r="D33" s="270"/>
      <c r="E33" s="270"/>
      <c r="F33" s="270"/>
      <c r="G33" s="270"/>
      <c r="H33" s="270"/>
      <c r="I33" s="270"/>
      <c r="J33" s="270"/>
      <c r="K33" s="270"/>
      <c r="L33" s="270"/>
      <c r="M33" s="271"/>
    </row>
    <row r="34" spans="1:13">
      <c r="A34" s="269"/>
      <c r="B34" s="270"/>
      <c r="C34" s="270"/>
      <c r="D34" s="270"/>
      <c r="E34" s="270"/>
      <c r="F34" s="270"/>
      <c r="G34" s="270"/>
      <c r="H34" s="270"/>
      <c r="I34" s="270"/>
      <c r="J34" s="270"/>
      <c r="K34" s="270"/>
      <c r="L34" s="270"/>
      <c r="M34" s="271"/>
    </row>
    <row r="35" spans="1:13">
      <c r="A35" s="269"/>
      <c r="B35" s="270"/>
      <c r="C35" s="270"/>
      <c r="D35" s="270"/>
      <c r="E35" s="270"/>
      <c r="F35" s="270"/>
      <c r="G35" s="270"/>
      <c r="H35" s="270"/>
      <c r="I35" s="270"/>
      <c r="J35" s="270"/>
      <c r="K35" s="270"/>
      <c r="L35" s="270"/>
      <c r="M35" s="271"/>
    </row>
    <row r="36" spans="1:13">
      <c r="A36" s="269"/>
      <c r="B36" s="270"/>
      <c r="C36" s="270"/>
      <c r="D36" s="270"/>
      <c r="E36" s="270"/>
      <c r="F36" s="270"/>
      <c r="G36" s="270"/>
      <c r="H36" s="270"/>
      <c r="I36" s="270"/>
      <c r="J36" s="270"/>
      <c r="K36" s="270"/>
      <c r="L36" s="270"/>
      <c r="M36" s="271"/>
    </row>
    <row r="37" spans="1:13" ht="12.75" hidden="1" customHeight="1">
      <c r="A37" s="269"/>
      <c r="B37" s="270"/>
      <c r="C37" s="270"/>
      <c r="D37" s="270"/>
      <c r="E37" s="270"/>
      <c r="F37" s="270"/>
      <c r="G37" s="270"/>
      <c r="H37" s="270"/>
      <c r="I37" s="270"/>
      <c r="J37" s="270"/>
      <c r="K37" s="270"/>
      <c r="L37" s="270"/>
      <c r="M37" s="271"/>
    </row>
    <row r="38" spans="1:13">
      <c r="A38" s="269"/>
      <c r="B38" s="270"/>
      <c r="C38" s="270"/>
      <c r="D38" s="270"/>
      <c r="E38" s="270"/>
      <c r="F38" s="270"/>
      <c r="G38" s="270"/>
      <c r="H38" s="270"/>
      <c r="I38" s="270"/>
      <c r="J38" s="270"/>
      <c r="K38" s="270"/>
      <c r="L38" s="270"/>
      <c r="M38" s="271"/>
    </row>
    <row r="39" spans="1:13">
      <c r="A39" s="269"/>
      <c r="B39" s="270"/>
      <c r="C39" s="270"/>
      <c r="D39" s="270"/>
      <c r="E39" s="270"/>
      <c r="F39" s="270"/>
      <c r="G39" s="270"/>
      <c r="H39" s="270"/>
      <c r="I39" s="270"/>
      <c r="J39" s="270"/>
      <c r="K39" s="270"/>
      <c r="L39" s="270"/>
      <c r="M39" s="271"/>
    </row>
    <row r="40" spans="1:13">
      <c r="A40" s="269"/>
      <c r="B40" s="270"/>
      <c r="C40" s="270"/>
      <c r="D40" s="270"/>
      <c r="E40" s="270"/>
      <c r="F40" s="270"/>
      <c r="G40" s="270"/>
      <c r="H40" s="270"/>
      <c r="I40" s="270"/>
      <c r="J40" s="270"/>
      <c r="K40" s="270"/>
      <c r="L40" s="270"/>
      <c r="M40" s="271"/>
    </row>
    <row r="41" spans="1:13">
      <c r="A41" s="269"/>
      <c r="B41" s="270"/>
      <c r="C41" s="270"/>
      <c r="D41" s="270"/>
      <c r="E41" s="270"/>
      <c r="F41" s="270"/>
      <c r="G41" s="270"/>
      <c r="H41" s="270"/>
      <c r="I41" s="270"/>
      <c r="J41" s="270"/>
      <c r="K41" s="270"/>
      <c r="L41" s="270"/>
      <c r="M41" s="271"/>
    </row>
    <row r="42" spans="1:13">
      <c r="A42" s="269"/>
      <c r="B42" s="270"/>
      <c r="C42" s="270"/>
      <c r="D42" s="270"/>
      <c r="E42" s="270"/>
      <c r="F42" s="270"/>
      <c r="G42" s="270"/>
      <c r="H42" s="270"/>
      <c r="I42" s="270"/>
      <c r="J42" s="270"/>
      <c r="K42" s="270"/>
      <c r="L42" s="270"/>
      <c r="M42" s="271"/>
    </row>
    <row r="43" spans="1:13" ht="12.75" hidden="1" customHeight="1">
      <c r="A43" s="269"/>
      <c r="B43" s="270"/>
      <c r="C43" s="270"/>
      <c r="D43" s="270"/>
      <c r="E43" s="270"/>
      <c r="F43" s="270"/>
      <c r="G43" s="270"/>
      <c r="H43" s="270"/>
      <c r="I43" s="270"/>
      <c r="J43" s="270"/>
      <c r="K43" s="270"/>
      <c r="L43" s="270"/>
      <c r="M43" s="271"/>
    </row>
    <row r="44" spans="1:13">
      <c r="A44" s="269"/>
      <c r="B44" s="270"/>
      <c r="C44" s="270"/>
      <c r="D44" s="270"/>
      <c r="E44" s="270"/>
      <c r="F44" s="270"/>
      <c r="G44" s="270"/>
      <c r="H44" s="270"/>
      <c r="I44" s="270"/>
      <c r="J44" s="270"/>
      <c r="K44" s="270"/>
      <c r="L44" s="270"/>
      <c r="M44" s="271"/>
    </row>
    <row r="45" spans="1:13">
      <c r="A45" s="269"/>
      <c r="B45" s="270"/>
      <c r="C45" s="270"/>
      <c r="D45" s="270"/>
      <c r="E45" s="270"/>
      <c r="F45" s="270"/>
      <c r="G45" s="270"/>
      <c r="H45" s="270"/>
      <c r="I45" s="270"/>
      <c r="J45" s="270"/>
      <c r="K45" s="270"/>
      <c r="L45" s="270"/>
      <c r="M45" s="271"/>
    </row>
    <row r="46" spans="1:13" ht="12.75" hidden="1" customHeight="1">
      <c r="A46" s="269"/>
      <c r="B46" s="270"/>
      <c r="C46" s="270"/>
      <c r="D46" s="270"/>
      <c r="E46" s="270"/>
      <c r="F46" s="270"/>
      <c r="G46" s="270"/>
      <c r="H46" s="270"/>
      <c r="I46" s="270"/>
      <c r="J46" s="270"/>
      <c r="K46" s="270"/>
      <c r="L46" s="270"/>
      <c r="M46" s="271"/>
    </row>
    <row r="47" spans="1:13">
      <c r="A47" s="269"/>
      <c r="B47" s="270"/>
      <c r="C47" s="270"/>
      <c r="D47" s="270"/>
      <c r="E47" s="270"/>
      <c r="F47" s="270"/>
      <c r="G47" s="270"/>
      <c r="H47" s="270"/>
      <c r="I47" s="270"/>
      <c r="J47" s="270"/>
      <c r="K47" s="270"/>
      <c r="L47" s="270"/>
      <c r="M47" s="271"/>
    </row>
    <row r="48" spans="1:13">
      <c r="A48" s="269"/>
      <c r="B48" s="270"/>
      <c r="C48" s="270"/>
      <c r="D48" s="270"/>
      <c r="E48" s="270"/>
      <c r="F48" s="270"/>
      <c r="G48" s="270"/>
      <c r="H48" s="270"/>
      <c r="I48" s="270"/>
      <c r="J48" s="270"/>
      <c r="K48" s="270"/>
      <c r="L48" s="270"/>
      <c r="M48" s="271"/>
    </row>
    <row r="49" spans="1:13">
      <c r="A49" s="269"/>
      <c r="B49" s="270"/>
      <c r="C49" s="270"/>
      <c r="D49" s="270"/>
      <c r="E49" s="270"/>
      <c r="F49" s="270"/>
      <c r="G49" s="270"/>
      <c r="H49" s="270"/>
      <c r="I49" s="270"/>
      <c r="J49" s="270"/>
      <c r="K49" s="270"/>
      <c r="L49" s="270"/>
      <c r="M49" s="271"/>
    </row>
    <row r="50" spans="1:13">
      <c r="A50" s="269"/>
      <c r="B50" s="270"/>
      <c r="C50" s="270"/>
      <c r="D50" s="270"/>
      <c r="E50" s="270"/>
      <c r="F50" s="270"/>
      <c r="G50" s="270"/>
      <c r="H50" s="270"/>
      <c r="I50" s="270"/>
      <c r="J50" s="270"/>
      <c r="K50" s="270"/>
      <c r="L50" s="270"/>
      <c r="M50" s="271"/>
    </row>
    <row r="51" spans="1:13">
      <c r="A51" s="269"/>
      <c r="B51" s="270"/>
      <c r="C51" s="270"/>
      <c r="D51" s="270"/>
      <c r="E51" s="270"/>
      <c r="F51" s="270"/>
      <c r="G51" s="270"/>
      <c r="H51" s="270"/>
      <c r="I51" s="270"/>
      <c r="J51" s="270"/>
      <c r="K51" s="270"/>
      <c r="L51" s="270"/>
      <c r="M51" s="271"/>
    </row>
    <row r="52" spans="1:13">
      <c r="A52" s="269"/>
      <c r="B52" s="270"/>
      <c r="C52" s="270"/>
      <c r="D52" s="270"/>
      <c r="E52" s="270"/>
      <c r="F52" s="270"/>
      <c r="G52" s="270"/>
      <c r="H52" s="270"/>
      <c r="I52" s="270"/>
      <c r="J52" s="270"/>
      <c r="K52" s="270"/>
      <c r="L52" s="270"/>
      <c r="M52" s="271"/>
    </row>
    <row r="53" spans="1:13">
      <c r="A53" s="269"/>
      <c r="B53" s="270"/>
      <c r="C53" s="270"/>
      <c r="D53" s="270"/>
      <c r="E53" s="270"/>
      <c r="F53" s="270"/>
      <c r="G53" s="270"/>
      <c r="H53" s="270"/>
      <c r="I53" s="270"/>
      <c r="J53" s="270"/>
      <c r="K53" s="270"/>
      <c r="L53" s="270"/>
      <c r="M53" s="271"/>
    </row>
    <row r="54" spans="1:13">
      <c r="A54" s="269"/>
      <c r="B54" s="270"/>
      <c r="C54" s="270"/>
      <c r="D54" s="270"/>
      <c r="E54" s="270"/>
      <c r="F54" s="270"/>
      <c r="G54" s="270"/>
      <c r="H54" s="270"/>
      <c r="I54" s="270"/>
      <c r="J54" s="270"/>
      <c r="K54" s="270"/>
      <c r="L54" s="270"/>
      <c r="M54" s="271"/>
    </row>
    <row r="55" spans="1:13">
      <c r="A55" s="269"/>
      <c r="B55" s="270"/>
      <c r="C55" s="270"/>
      <c r="D55" s="270"/>
      <c r="E55" s="270"/>
      <c r="F55" s="270"/>
      <c r="G55" s="270"/>
      <c r="H55" s="270"/>
      <c r="I55" s="270"/>
      <c r="J55" s="270"/>
      <c r="K55" s="270"/>
      <c r="L55" s="270"/>
      <c r="M55" s="271"/>
    </row>
    <row r="56" spans="1:13">
      <c r="A56" s="269"/>
      <c r="B56" s="270"/>
      <c r="C56" s="270"/>
      <c r="D56" s="270"/>
      <c r="E56" s="270"/>
      <c r="F56" s="270"/>
      <c r="G56" s="270"/>
      <c r="H56" s="270"/>
      <c r="I56" s="270"/>
      <c r="J56" s="270"/>
      <c r="K56" s="270"/>
      <c r="L56" s="270"/>
      <c r="M56" s="271"/>
    </row>
    <row r="57" spans="1:13">
      <c r="A57" s="269"/>
      <c r="B57" s="270"/>
      <c r="C57" s="270"/>
      <c r="D57" s="270"/>
      <c r="E57" s="270"/>
      <c r="F57" s="270"/>
      <c r="G57" s="270"/>
      <c r="H57" s="270"/>
      <c r="I57" s="270"/>
      <c r="J57" s="270"/>
      <c r="K57" s="270"/>
      <c r="L57" s="270"/>
      <c r="M57" s="271"/>
    </row>
    <row r="58" spans="1:13">
      <c r="A58" s="269"/>
      <c r="B58" s="270"/>
      <c r="C58" s="270"/>
      <c r="D58" s="270"/>
      <c r="E58" s="270"/>
      <c r="F58" s="270"/>
      <c r="G58" s="270"/>
      <c r="H58" s="270"/>
      <c r="I58" s="270"/>
      <c r="J58" s="270"/>
      <c r="K58" s="270"/>
      <c r="L58" s="270"/>
      <c r="M58" s="271"/>
    </row>
    <row r="59" spans="1:13" ht="13.5" thickBot="1">
      <c r="A59" s="272"/>
      <c r="B59" s="273"/>
      <c r="C59" s="273"/>
      <c r="D59" s="273"/>
      <c r="E59" s="273"/>
      <c r="F59" s="273"/>
      <c r="G59" s="273"/>
      <c r="H59" s="273"/>
      <c r="I59" s="273"/>
      <c r="J59" s="273"/>
      <c r="K59" s="273"/>
      <c r="L59" s="273"/>
      <c r="M59" s="274"/>
    </row>
  </sheetData>
  <mergeCells count="2">
    <mergeCell ref="A6:M6"/>
    <mergeCell ref="A7:M59"/>
  </mergeCells>
  <phoneticPr fontId="0"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
  <sheetViews>
    <sheetView workbookViewId="0">
      <selection activeCell="N21" sqref="N21"/>
    </sheetView>
  </sheetViews>
  <sheetFormatPr defaultColWidth="9.140625" defaultRowHeight="12.75"/>
  <cols>
    <col min="1" max="1" width="11" style="2" customWidth="1"/>
    <col min="2" max="16384" width="9.140625" style="2"/>
  </cols>
  <sheetData>
    <row r="1" spans="1:13">
      <c r="A1" s="6"/>
      <c r="B1" s="6"/>
      <c r="C1" s="7"/>
      <c r="D1" s="6"/>
      <c r="E1" s="6"/>
      <c r="F1" s="6"/>
      <c r="G1"/>
      <c r="H1" s="6"/>
      <c r="I1" s="6"/>
      <c r="J1" s="6"/>
      <c r="K1" s="6"/>
      <c r="L1" s="3"/>
      <c r="M1" s="4"/>
    </row>
    <row r="2" spans="1:13">
      <c r="A2" s="6"/>
      <c r="B2" s="6"/>
      <c r="C2" s="7"/>
      <c r="D2" s="6"/>
      <c r="E2" s="6"/>
      <c r="F2" s="6"/>
      <c r="G2" s="6"/>
      <c r="H2" s="6"/>
      <c r="I2" s="6"/>
      <c r="J2" s="6"/>
      <c r="K2" s="6"/>
    </row>
    <row r="3" spans="1:13">
      <c r="A3" s="6"/>
      <c r="B3" s="6"/>
      <c r="C3" s="7"/>
      <c r="D3" s="6"/>
      <c r="E3" s="6"/>
      <c r="F3" s="6"/>
      <c r="G3" s="6"/>
      <c r="H3" s="6"/>
      <c r="I3" s="6"/>
      <c r="J3" s="6"/>
      <c r="K3" s="6"/>
    </row>
    <row r="4" spans="1:13">
      <c r="A4" s="6"/>
      <c r="B4" s="6"/>
      <c r="C4" s="7"/>
      <c r="D4" s="6"/>
      <c r="E4" s="6"/>
      <c r="F4" s="6"/>
      <c r="G4" s="6"/>
      <c r="H4" s="6"/>
      <c r="I4" s="6"/>
      <c r="J4" s="6"/>
      <c r="K4" s="6"/>
    </row>
    <row r="5" spans="1:13" ht="12.75" customHeight="1">
      <c r="A5" s="6"/>
      <c r="B5" s="6"/>
      <c r="C5" s="7"/>
      <c r="D5" s="6"/>
      <c r="E5" s="6"/>
      <c r="F5" s="6"/>
      <c r="G5" s="6"/>
      <c r="H5" s="6"/>
      <c r="I5" s="6"/>
      <c r="J5" s="6"/>
      <c r="K5" s="6"/>
      <c r="L5" s="5"/>
    </row>
    <row r="6" spans="1:13" s="1" customFormat="1" ht="12.75" customHeight="1">
      <c r="A6" s="275" t="s">
        <v>625</v>
      </c>
      <c r="B6" s="276"/>
      <c r="C6" s="276"/>
      <c r="D6" s="276"/>
      <c r="E6" s="276"/>
      <c r="F6" s="276"/>
      <c r="G6" s="276"/>
      <c r="H6" s="276"/>
      <c r="I6" s="276"/>
      <c r="J6" s="276"/>
      <c r="K6" s="276"/>
      <c r="L6" s="277"/>
      <c r="M6" s="277"/>
    </row>
    <row r="8" spans="1:13" ht="15">
      <c r="A8" s="8" t="s">
        <v>626</v>
      </c>
    </row>
    <row r="9" spans="1:13" ht="15.75" thickBot="1">
      <c r="A9" s="8"/>
    </row>
    <row r="10" spans="1:13">
      <c r="A10" s="278" t="s">
        <v>627</v>
      </c>
      <c r="B10" s="280" t="s">
        <v>628</v>
      </c>
      <c r="C10" s="282" t="s">
        <v>629</v>
      </c>
      <c r="D10" s="10" t="s">
        <v>630</v>
      </c>
      <c r="E10" s="284" t="s">
        <v>631</v>
      </c>
      <c r="F10" s="10" t="s">
        <v>630</v>
      </c>
      <c r="G10" s="284" t="s">
        <v>632</v>
      </c>
      <c r="H10" s="10" t="s">
        <v>630</v>
      </c>
      <c r="I10" s="284" t="s">
        <v>633</v>
      </c>
      <c r="J10" s="10" t="s">
        <v>630</v>
      </c>
    </row>
    <row r="11" spans="1:13" ht="13.5" thickBot="1">
      <c r="A11" s="279"/>
      <c r="B11" s="281"/>
      <c r="C11" s="283"/>
      <c r="D11" s="11" t="s">
        <v>634</v>
      </c>
      <c r="E11" s="285"/>
      <c r="F11" s="11" t="s">
        <v>634</v>
      </c>
      <c r="G11" s="285"/>
      <c r="H11" s="11" t="s">
        <v>634</v>
      </c>
      <c r="I11" s="285"/>
      <c r="J11" s="12" t="s">
        <v>634</v>
      </c>
    </row>
    <row r="12" spans="1:13" ht="14.25" thickTop="1" thickBot="1">
      <c r="A12" s="13" t="s">
        <v>635</v>
      </c>
      <c r="B12" s="14">
        <v>0.375</v>
      </c>
      <c r="C12" s="15">
        <v>3.5000000000000003E-2</v>
      </c>
      <c r="D12" s="15">
        <v>0.14499999999999999</v>
      </c>
      <c r="E12" s="15">
        <v>0.03</v>
      </c>
      <c r="F12" s="15">
        <v>0.126</v>
      </c>
      <c r="G12" s="15" t="s">
        <v>636</v>
      </c>
      <c r="H12" s="15"/>
      <c r="I12" s="15" t="s">
        <v>636</v>
      </c>
      <c r="J12" s="16"/>
    </row>
    <row r="13" spans="1:13" ht="13.5" thickBot="1">
      <c r="A13" s="17" t="s">
        <v>637</v>
      </c>
      <c r="B13" s="18">
        <v>0.5</v>
      </c>
      <c r="C13" s="12">
        <v>4.9000000000000002E-2</v>
      </c>
      <c r="D13" s="12">
        <v>0.26900000000000002</v>
      </c>
      <c r="E13" s="12">
        <v>3.5000000000000003E-2</v>
      </c>
      <c r="F13" s="12">
        <v>0.19800000000000001</v>
      </c>
      <c r="G13" s="12">
        <v>2.5000000000000001E-2</v>
      </c>
      <c r="H13" s="12">
        <v>0.14499999999999999</v>
      </c>
      <c r="I13" s="12" t="s">
        <v>636</v>
      </c>
      <c r="J13" s="10"/>
    </row>
    <row r="14" spans="1:13" ht="13.5" thickBot="1">
      <c r="A14" s="9" t="s">
        <v>638</v>
      </c>
      <c r="B14" s="19">
        <v>0.625</v>
      </c>
      <c r="C14" s="10">
        <v>4.9000000000000002E-2</v>
      </c>
      <c r="D14" s="10">
        <v>0.34399999999999997</v>
      </c>
      <c r="E14" s="10">
        <v>0.04</v>
      </c>
      <c r="F14" s="10">
        <v>0.28499999999999998</v>
      </c>
      <c r="G14" s="10">
        <v>2.8000000000000001E-2</v>
      </c>
      <c r="H14" s="10">
        <v>0.20399999999999999</v>
      </c>
      <c r="I14" s="10" t="s">
        <v>636</v>
      </c>
      <c r="J14" s="10"/>
    </row>
    <row r="15" spans="1:13" ht="13.5" thickBot="1">
      <c r="A15" s="9" t="s">
        <v>639</v>
      </c>
      <c r="B15" s="19">
        <v>0.75</v>
      </c>
      <c r="C15" s="10">
        <v>4.9000000000000002E-2</v>
      </c>
      <c r="D15" s="10">
        <v>0.41799999999999998</v>
      </c>
      <c r="E15" s="10">
        <v>4.2000000000000003E-2</v>
      </c>
      <c r="F15" s="10">
        <v>0.36199999999999999</v>
      </c>
      <c r="G15" s="10" t="s">
        <v>636</v>
      </c>
      <c r="H15" s="10"/>
      <c r="I15" s="10" t="s">
        <v>636</v>
      </c>
      <c r="J15" s="10"/>
    </row>
    <row r="16" spans="1:13" ht="13.5" thickBot="1">
      <c r="A16" s="9" t="s">
        <v>640</v>
      </c>
      <c r="B16" s="19">
        <v>0.875</v>
      </c>
      <c r="C16" s="10">
        <v>6.5000000000000002E-2</v>
      </c>
      <c r="D16" s="10">
        <v>0.64100000000000001</v>
      </c>
      <c r="E16" s="10">
        <v>4.4999999999999998E-2</v>
      </c>
      <c r="F16" s="10">
        <v>0.45500000000000002</v>
      </c>
      <c r="G16" s="10">
        <v>3.2000000000000001E-2</v>
      </c>
      <c r="H16" s="10">
        <v>0.32800000000000001</v>
      </c>
      <c r="I16" s="10" t="s">
        <v>636</v>
      </c>
      <c r="J16" s="10"/>
    </row>
    <row r="17" spans="1:13" ht="13.5" thickBot="1">
      <c r="A17" s="9" t="s">
        <v>641</v>
      </c>
      <c r="B17" s="19">
        <v>1.125</v>
      </c>
      <c r="C17" s="10">
        <v>6.5000000000000002E-2</v>
      </c>
      <c r="D17" s="10">
        <v>0.83899999999999997</v>
      </c>
      <c r="E17" s="10">
        <v>0.05</v>
      </c>
      <c r="F17" s="10">
        <v>0.65500000000000003</v>
      </c>
      <c r="G17" s="10">
        <v>3.5000000000000003E-2</v>
      </c>
      <c r="H17" s="10">
        <v>0.46500000000000002</v>
      </c>
      <c r="I17" s="10" t="s">
        <v>636</v>
      </c>
      <c r="J17" s="10"/>
    </row>
    <row r="18" spans="1:13" ht="13.5" thickBot="1">
      <c r="A18" s="9" t="s">
        <v>642</v>
      </c>
      <c r="B18" s="19">
        <v>1.375</v>
      </c>
      <c r="C18" s="10">
        <v>6.5000000000000002E-2</v>
      </c>
      <c r="D18" s="10">
        <v>1.04</v>
      </c>
      <c r="E18" s="10">
        <v>5.5E-2</v>
      </c>
      <c r="F18" s="10">
        <v>0.88400000000000001</v>
      </c>
      <c r="G18" s="10">
        <v>4.2000000000000003E-2</v>
      </c>
      <c r="H18" s="10">
        <v>0.68200000000000005</v>
      </c>
      <c r="I18" s="10">
        <v>0.04</v>
      </c>
      <c r="J18" s="10">
        <v>0.65</v>
      </c>
    </row>
    <row r="19" spans="1:13" ht="13.5" thickBot="1">
      <c r="A19" s="9" t="s">
        <v>643</v>
      </c>
      <c r="B19" s="19">
        <v>1.625</v>
      </c>
      <c r="C19" s="10">
        <v>7.1999999999999995E-2</v>
      </c>
      <c r="D19" s="10">
        <v>1.36</v>
      </c>
      <c r="E19" s="10">
        <v>0.06</v>
      </c>
      <c r="F19" s="10">
        <v>1.1399999999999999</v>
      </c>
      <c r="G19" s="10">
        <v>4.9000000000000002E-2</v>
      </c>
      <c r="H19" s="10">
        <v>0.94</v>
      </c>
      <c r="I19" s="10">
        <v>4.2000000000000003E-2</v>
      </c>
      <c r="J19" s="10">
        <v>0.80900000000000005</v>
      </c>
    </row>
    <row r="20" spans="1:13" ht="13.5" thickBot="1">
      <c r="A20" s="9" t="s">
        <v>644</v>
      </c>
      <c r="B20" s="19">
        <v>2.125</v>
      </c>
      <c r="C20" s="10">
        <v>8.3000000000000004E-2</v>
      </c>
      <c r="D20" s="10">
        <v>2.06</v>
      </c>
      <c r="E20" s="10">
        <v>7.0000000000000007E-2</v>
      </c>
      <c r="F20" s="10">
        <v>1.75</v>
      </c>
      <c r="G20" s="10">
        <v>5.8000000000000003E-2</v>
      </c>
      <c r="H20" s="10">
        <v>1.46</v>
      </c>
      <c r="I20" s="10">
        <v>4.2000000000000003E-2</v>
      </c>
      <c r="J20" s="10">
        <v>1.07</v>
      </c>
    </row>
    <row r="21" spans="1:13" ht="13.5" thickBot="1">
      <c r="A21" s="9" t="s">
        <v>645</v>
      </c>
      <c r="B21" s="19">
        <v>2.625</v>
      </c>
      <c r="C21" s="10">
        <v>9.5000000000000001E-2</v>
      </c>
      <c r="D21" s="10">
        <v>2.93</v>
      </c>
      <c r="E21" s="10">
        <v>0.08</v>
      </c>
      <c r="F21" s="10">
        <v>2.48</v>
      </c>
      <c r="G21" s="10">
        <v>6.5000000000000002E-2</v>
      </c>
      <c r="H21" s="10">
        <v>2.0299999999999998</v>
      </c>
      <c r="I21" s="10" t="s">
        <v>636</v>
      </c>
      <c r="J21" s="10"/>
    </row>
    <row r="22" spans="1:13" ht="13.5" thickBot="1">
      <c r="A22" s="9" t="s">
        <v>646</v>
      </c>
      <c r="B22" s="19">
        <v>3.125</v>
      </c>
      <c r="C22" s="10">
        <v>0.109</v>
      </c>
      <c r="D22" s="10">
        <v>4</v>
      </c>
      <c r="E22" s="10">
        <v>0.09</v>
      </c>
      <c r="F22" s="10">
        <v>3.33</v>
      </c>
      <c r="G22" s="10">
        <v>7.1999999999999995E-2</v>
      </c>
      <c r="H22" s="10">
        <v>2.68</v>
      </c>
      <c r="I22" s="10">
        <v>4.4999999999999998E-2</v>
      </c>
      <c r="J22" s="20">
        <v>1.69</v>
      </c>
    </row>
    <row r="23" spans="1:13" ht="13.5" thickBot="1">
      <c r="A23" s="21" t="s">
        <v>647</v>
      </c>
      <c r="B23" s="22">
        <v>3.625</v>
      </c>
      <c r="C23" s="20">
        <v>0.12</v>
      </c>
      <c r="D23" s="20">
        <v>5.12</v>
      </c>
      <c r="E23" s="20">
        <v>0.1</v>
      </c>
      <c r="F23" s="20">
        <v>4.29</v>
      </c>
      <c r="G23" s="20">
        <v>8.3000000000000004E-2</v>
      </c>
      <c r="H23" s="20">
        <v>3.58</v>
      </c>
      <c r="I23" s="20" t="s">
        <v>636</v>
      </c>
      <c r="J23" s="15"/>
    </row>
    <row r="24" spans="1:13" ht="13.5" thickBot="1">
      <c r="A24" s="13" t="s">
        <v>648</v>
      </c>
      <c r="B24" s="14">
        <v>4.125</v>
      </c>
      <c r="C24" s="15">
        <v>0.13400000000000001</v>
      </c>
      <c r="D24" s="15">
        <v>6.51</v>
      </c>
      <c r="E24" s="15">
        <v>0.11</v>
      </c>
      <c r="F24" s="15">
        <v>5.38</v>
      </c>
      <c r="G24" s="15">
        <v>9.5000000000000001E-2</v>
      </c>
      <c r="H24" s="15">
        <v>4.66</v>
      </c>
      <c r="I24" s="15">
        <v>5.8000000000000003E-2</v>
      </c>
      <c r="J24" s="15">
        <v>2.87</v>
      </c>
    </row>
    <row r="25" spans="1:13">
      <c r="A25" s="23"/>
      <c r="B25" s="23"/>
      <c r="C25" s="23"/>
      <c r="D25" s="23"/>
      <c r="E25" s="23"/>
      <c r="F25" s="23"/>
      <c r="G25" s="23"/>
      <c r="H25" s="23"/>
      <c r="I25" s="23"/>
      <c r="J25" s="23"/>
      <c r="K25" s="23"/>
      <c r="L25" s="23"/>
      <c r="M25" s="23"/>
    </row>
    <row r="26" spans="1:13">
      <c r="A26" s="24" t="s">
        <v>649</v>
      </c>
      <c r="B26" s="23"/>
      <c r="C26" s="23"/>
      <c r="D26" s="23"/>
      <c r="E26" s="25" t="s">
        <v>650</v>
      </c>
      <c r="F26" s="23"/>
      <c r="G26" s="23"/>
      <c r="H26" s="23"/>
      <c r="I26" s="25" t="s">
        <v>649</v>
      </c>
      <c r="J26" s="23"/>
      <c r="K26" s="23"/>
      <c r="L26" s="23"/>
      <c r="M26" s="23"/>
    </row>
    <row r="27" spans="1:13">
      <c r="A27" s="25" t="s">
        <v>651</v>
      </c>
      <c r="B27" s="23"/>
      <c r="C27" s="23"/>
      <c r="D27" s="23"/>
      <c r="E27" s="23"/>
      <c r="F27" s="23"/>
      <c r="G27" s="23"/>
      <c r="H27" s="23"/>
      <c r="I27" s="25" t="s">
        <v>652</v>
      </c>
      <c r="J27" s="23"/>
      <c r="K27" s="23"/>
      <c r="L27" s="23"/>
      <c r="M27" s="23"/>
    </row>
    <row r="28" spans="1:13">
      <c r="A28" s="23"/>
      <c r="B28" s="23"/>
      <c r="C28" s="23"/>
      <c r="D28" s="23"/>
      <c r="E28" s="23"/>
      <c r="F28" s="23"/>
      <c r="G28" s="23"/>
      <c r="H28" s="23"/>
      <c r="I28" s="23"/>
      <c r="J28" s="23"/>
      <c r="K28" s="23"/>
      <c r="L28" s="23"/>
      <c r="M28" s="23"/>
    </row>
    <row r="29" spans="1:13">
      <c r="A29" s="26" t="s">
        <v>653</v>
      </c>
      <c r="B29" s="26" t="s">
        <v>654</v>
      </c>
      <c r="C29" s="26" t="s">
        <v>655</v>
      </c>
      <c r="D29" s="27"/>
      <c r="E29" s="26" t="s">
        <v>653</v>
      </c>
      <c r="F29" s="26" t="s">
        <v>654</v>
      </c>
      <c r="G29" s="26" t="s">
        <v>655</v>
      </c>
      <c r="H29" s="27"/>
      <c r="I29" s="26" t="s">
        <v>653</v>
      </c>
      <c r="J29" s="26" t="s">
        <v>654</v>
      </c>
      <c r="K29" s="26" t="s">
        <v>655</v>
      </c>
      <c r="L29" s="23"/>
      <c r="M29" s="23"/>
    </row>
    <row r="30" spans="1:13">
      <c r="A30" s="28" t="s">
        <v>5</v>
      </c>
      <c r="B30" s="28" t="s">
        <v>656</v>
      </c>
      <c r="C30" s="28"/>
      <c r="D30" s="27"/>
      <c r="E30" s="28" t="s">
        <v>5</v>
      </c>
      <c r="F30" s="28" t="s">
        <v>656</v>
      </c>
      <c r="G30" s="28"/>
      <c r="H30" s="27"/>
      <c r="I30" s="28" t="s">
        <v>5</v>
      </c>
      <c r="J30" s="28" t="s">
        <v>656</v>
      </c>
      <c r="K30" s="28"/>
      <c r="L30" s="23"/>
      <c r="M30" s="23"/>
    </row>
    <row r="31" spans="1:13">
      <c r="A31" s="29" t="s">
        <v>657</v>
      </c>
      <c r="B31" s="30">
        <v>0.03</v>
      </c>
      <c r="C31" s="29">
        <v>3.4700000000000002E-2</v>
      </c>
      <c r="D31" s="27"/>
      <c r="E31" s="29" t="s">
        <v>657</v>
      </c>
      <c r="F31" s="30">
        <v>0.03</v>
      </c>
      <c r="G31" s="29">
        <v>0.34699999999999998</v>
      </c>
      <c r="H31" s="27"/>
      <c r="I31" s="29" t="s">
        <v>658</v>
      </c>
      <c r="J31" s="30">
        <v>0.03</v>
      </c>
      <c r="K31" s="29">
        <v>0.126</v>
      </c>
      <c r="L31" s="23"/>
      <c r="M31" s="23"/>
    </row>
    <row r="32" spans="1:13">
      <c r="A32" s="29" t="s">
        <v>659</v>
      </c>
      <c r="B32" s="30">
        <v>0.03</v>
      </c>
      <c r="C32" s="29">
        <v>5.7500000000000002E-2</v>
      </c>
      <c r="D32" s="27"/>
      <c r="E32" s="29" t="s">
        <v>659</v>
      </c>
      <c r="F32" s="30">
        <v>0.03</v>
      </c>
      <c r="G32" s="29">
        <v>0.57499999999999996</v>
      </c>
      <c r="H32" s="27"/>
      <c r="I32" s="29" t="s">
        <v>660</v>
      </c>
      <c r="J32" s="30">
        <v>3.5000000000000003E-2</v>
      </c>
      <c r="K32" s="29">
        <v>0.19800000000000001</v>
      </c>
      <c r="L32" s="23"/>
      <c r="M32" s="23"/>
    </row>
    <row r="33" spans="1:13">
      <c r="A33" s="29" t="s">
        <v>661</v>
      </c>
      <c r="B33" s="30">
        <v>0.03</v>
      </c>
      <c r="C33" s="29">
        <v>8.0399999999999999E-2</v>
      </c>
      <c r="D33" s="27"/>
      <c r="E33" s="29" t="s">
        <v>661</v>
      </c>
      <c r="F33" s="30">
        <v>0.03</v>
      </c>
      <c r="G33" s="29">
        <v>0.80400000000000005</v>
      </c>
      <c r="H33" s="27"/>
      <c r="I33" s="29" t="s">
        <v>662</v>
      </c>
      <c r="J33" s="30">
        <v>0.04</v>
      </c>
      <c r="K33" s="29">
        <v>0.28499999999999998</v>
      </c>
      <c r="L33" s="23"/>
      <c r="M33" s="23"/>
    </row>
    <row r="34" spans="1:13">
      <c r="A34" s="29" t="s">
        <v>663</v>
      </c>
      <c r="B34" s="30">
        <v>3.2000000000000001E-2</v>
      </c>
      <c r="C34" s="29">
        <v>0.109</v>
      </c>
      <c r="D34" s="27"/>
      <c r="E34" s="29" t="s">
        <v>663</v>
      </c>
      <c r="F34" s="30">
        <v>0.03</v>
      </c>
      <c r="G34" s="29">
        <v>0.10299999999999999</v>
      </c>
      <c r="H34" s="27"/>
      <c r="I34" s="29" t="s">
        <v>664</v>
      </c>
      <c r="J34" s="30">
        <v>4.2000000000000003E-2</v>
      </c>
      <c r="K34" s="29">
        <v>0.36199999999999999</v>
      </c>
      <c r="L34" s="23"/>
      <c r="M34" s="23"/>
    </row>
    <row r="35" spans="1:13">
      <c r="A35" s="29" t="s">
        <v>658</v>
      </c>
      <c r="B35" s="30">
        <v>3.2000000000000001E-2</v>
      </c>
      <c r="C35" s="29">
        <v>0.13400000000000001</v>
      </c>
      <c r="D35" s="27"/>
      <c r="E35" s="29" t="s">
        <v>658</v>
      </c>
      <c r="F35" s="30">
        <v>0.03</v>
      </c>
      <c r="G35" s="29">
        <v>0.126</v>
      </c>
      <c r="H35" s="27"/>
      <c r="I35" s="29" t="s">
        <v>665</v>
      </c>
      <c r="J35" s="30">
        <v>0.45</v>
      </c>
      <c r="K35" s="29">
        <v>0.45500000000000002</v>
      </c>
      <c r="L35" s="23"/>
      <c r="M35" s="23"/>
    </row>
    <row r="36" spans="1:13">
      <c r="A36" s="29" t="s">
        <v>660</v>
      </c>
      <c r="B36" s="30">
        <v>3.2000000000000001E-2</v>
      </c>
      <c r="C36" s="29">
        <v>0.182</v>
      </c>
      <c r="D36" s="27"/>
      <c r="E36" s="29" t="s">
        <v>660</v>
      </c>
      <c r="F36" s="30">
        <v>0.03</v>
      </c>
      <c r="G36" s="29">
        <v>0.17199999999999999</v>
      </c>
      <c r="H36" s="27"/>
      <c r="I36" s="29" t="s">
        <v>666</v>
      </c>
      <c r="J36" s="30">
        <v>5.5E-2</v>
      </c>
      <c r="K36" s="29">
        <v>0.65500000000000003</v>
      </c>
      <c r="L36" s="23"/>
      <c r="M36" s="23"/>
    </row>
    <row r="37" spans="1:13">
      <c r="A37" s="29" t="s">
        <v>662</v>
      </c>
      <c r="B37" s="30">
        <v>3.5000000000000003E-2</v>
      </c>
      <c r="C37" s="29">
        <v>0.251</v>
      </c>
      <c r="D37" s="27"/>
      <c r="E37" s="29" t="s">
        <v>662</v>
      </c>
      <c r="F37" s="30">
        <v>3.2000000000000001E-2</v>
      </c>
      <c r="G37" s="29">
        <v>0.23100000000000001</v>
      </c>
      <c r="H37" s="27"/>
      <c r="I37" s="27"/>
      <c r="J37" s="27"/>
      <c r="K37" s="27"/>
      <c r="L37" s="23"/>
      <c r="M37" s="23"/>
    </row>
    <row r="38" spans="1:13">
      <c r="A38" s="29" t="s">
        <v>664</v>
      </c>
      <c r="B38" s="30">
        <v>3.5000000000000003E-2</v>
      </c>
      <c r="C38" s="29">
        <v>0.30499999999999999</v>
      </c>
      <c r="D38" s="27"/>
      <c r="E38" s="29" t="s">
        <v>664</v>
      </c>
      <c r="F38" s="30">
        <v>3.3000000000000002E-2</v>
      </c>
      <c r="G38" s="29">
        <v>0.27900000000000003</v>
      </c>
      <c r="H38" s="27"/>
      <c r="I38" s="27"/>
      <c r="J38" s="27"/>
      <c r="K38" s="27"/>
      <c r="L38" s="23"/>
      <c r="M38" s="23"/>
    </row>
    <row r="39" spans="1:13">
      <c r="A39" s="29" t="s">
        <v>665</v>
      </c>
      <c r="B39" s="30">
        <v>4.4999999999999998E-2</v>
      </c>
      <c r="C39" s="29">
        <v>0.45500000000000002</v>
      </c>
      <c r="D39" s="27"/>
      <c r="E39" s="27"/>
      <c r="F39" s="27"/>
      <c r="G39" s="27"/>
      <c r="H39" s="27"/>
      <c r="I39" s="27"/>
      <c r="J39" s="27"/>
      <c r="K39" s="27"/>
      <c r="L39" s="23"/>
      <c r="M39" s="23"/>
    </row>
    <row r="40" spans="1:13">
      <c r="A40" s="29" t="s">
        <v>666</v>
      </c>
      <c r="B40" s="30">
        <v>0.05</v>
      </c>
      <c r="C40" s="29">
        <v>0.65500000000000003</v>
      </c>
      <c r="D40" s="27"/>
      <c r="E40" s="27"/>
      <c r="F40" s="27"/>
      <c r="G40" s="27"/>
      <c r="H40" s="27"/>
      <c r="I40" s="27"/>
      <c r="J40" s="27"/>
      <c r="K40" s="27"/>
      <c r="L40" s="23"/>
      <c r="M40" s="23"/>
    </row>
    <row r="41" spans="1:13">
      <c r="A41" s="29" t="s">
        <v>667</v>
      </c>
      <c r="B41" s="30">
        <v>5.5E-2</v>
      </c>
      <c r="C41" s="29">
        <v>0.88400000000000001</v>
      </c>
      <c r="D41" s="27"/>
      <c r="E41" s="27"/>
      <c r="F41" s="27"/>
      <c r="G41" s="27"/>
      <c r="H41" s="27"/>
      <c r="I41" s="27"/>
      <c r="J41" s="27"/>
      <c r="K41" s="27"/>
      <c r="L41" s="23"/>
      <c r="M41" s="23"/>
    </row>
    <row r="42" spans="1:13">
      <c r="A42" s="29" t="s">
        <v>668</v>
      </c>
      <c r="B42" s="30">
        <v>0.06</v>
      </c>
      <c r="C42" s="29">
        <v>1.1399999999999999</v>
      </c>
      <c r="D42" s="27"/>
      <c r="E42" s="27"/>
      <c r="F42" s="27"/>
      <c r="G42" s="27"/>
      <c r="H42" s="27"/>
      <c r="I42" s="27"/>
      <c r="J42" s="27"/>
      <c r="K42" s="27"/>
      <c r="L42" s="23"/>
      <c r="M42" s="23"/>
    </row>
    <row r="43" spans="1:13">
      <c r="A43" s="23"/>
      <c r="B43" s="23"/>
      <c r="C43" s="23"/>
      <c r="D43" s="23"/>
      <c r="E43" s="23"/>
      <c r="F43" s="23"/>
      <c r="G43" s="23"/>
      <c r="H43" s="23"/>
      <c r="I43" s="23"/>
      <c r="J43" s="23"/>
      <c r="K43" s="23"/>
      <c r="L43" s="23"/>
      <c r="M43" s="23"/>
    </row>
    <row r="44" spans="1:13">
      <c r="A44" s="23"/>
      <c r="B44" s="23"/>
      <c r="C44" s="23"/>
      <c r="D44" s="23"/>
      <c r="E44" s="23"/>
      <c r="F44" s="23"/>
      <c r="G44" s="23"/>
      <c r="H44" s="23"/>
      <c r="I44" s="23"/>
      <c r="J44" s="23"/>
      <c r="K44" s="23"/>
      <c r="L44" s="23"/>
      <c r="M44" s="23"/>
    </row>
    <row r="45" spans="1:13">
      <c r="A45" s="23"/>
      <c r="B45" s="23"/>
      <c r="C45" s="23"/>
      <c r="D45" s="23"/>
      <c r="E45" s="23"/>
      <c r="F45" s="23"/>
      <c r="G45" s="23"/>
      <c r="H45" s="23"/>
      <c r="I45" s="23"/>
      <c r="J45" s="23"/>
      <c r="K45" s="23"/>
      <c r="L45" s="23"/>
      <c r="M45" s="23"/>
    </row>
    <row r="46" spans="1:13">
      <c r="A46" s="23"/>
      <c r="B46" s="23"/>
      <c r="C46" s="23"/>
      <c r="D46" s="23"/>
      <c r="E46" s="23"/>
      <c r="F46" s="23"/>
      <c r="G46" s="23"/>
      <c r="H46" s="23"/>
      <c r="I46" s="23"/>
      <c r="J46" s="23"/>
      <c r="K46" s="23"/>
      <c r="L46" s="23"/>
      <c r="M46" s="23"/>
    </row>
    <row r="47" spans="1:13">
      <c r="A47" s="23"/>
      <c r="B47" s="23"/>
      <c r="C47" s="23"/>
      <c r="D47" s="23"/>
      <c r="E47" s="23"/>
      <c r="F47" s="23"/>
      <c r="G47" s="23"/>
      <c r="H47" s="23"/>
      <c r="I47" s="23"/>
      <c r="J47" s="23"/>
      <c r="K47" s="23"/>
      <c r="L47" s="23"/>
      <c r="M47" s="23"/>
    </row>
    <row r="48" spans="1:13">
      <c r="A48" s="23"/>
      <c r="B48" s="23"/>
      <c r="C48" s="23"/>
      <c r="D48" s="23"/>
      <c r="E48" s="23"/>
      <c r="F48" s="23"/>
      <c r="G48" s="23"/>
      <c r="H48" s="23"/>
      <c r="I48" s="23"/>
      <c r="J48" s="23"/>
      <c r="K48" s="23"/>
      <c r="L48" s="23"/>
      <c r="M48" s="23"/>
    </row>
    <row r="49" spans="1:13">
      <c r="A49" s="23"/>
      <c r="B49" s="23"/>
      <c r="C49" s="23"/>
      <c r="D49" s="23"/>
      <c r="E49" s="23"/>
      <c r="F49" s="23"/>
      <c r="G49" s="23"/>
      <c r="H49" s="23"/>
      <c r="I49" s="23"/>
      <c r="J49" s="23"/>
      <c r="K49" s="23"/>
      <c r="L49" s="23"/>
      <c r="M49" s="23"/>
    </row>
    <row r="50" spans="1:13">
      <c r="A50" s="23"/>
      <c r="B50" s="23"/>
      <c r="C50" s="23"/>
      <c r="D50" s="23"/>
      <c r="E50" s="23"/>
      <c r="F50" s="23"/>
      <c r="G50" s="23"/>
      <c r="H50" s="23"/>
      <c r="I50" s="23"/>
      <c r="J50" s="23"/>
      <c r="K50" s="23"/>
      <c r="L50" s="23"/>
      <c r="M50" s="23"/>
    </row>
    <row r="51" spans="1:13">
      <c r="A51" s="23"/>
      <c r="B51" s="23"/>
      <c r="C51" s="23"/>
      <c r="D51" s="23"/>
      <c r="E51" s="23"/>
      <c r="F51" s="23"/>
      <c r="G51" s="23"/>
      <c r="H51" s="23"/>
      <c r="I51" s="23"/>
      <c r="J51" s="23"/>
      <c r="K51" s="23"/>
      <c r="L51" s="23"/>
      <c r="M51" s="23"/>
    </row>
    <row r="52" spans="1:13">
      <c r="A52" s="23"/>
      <c r="B52" s="23"/>
      <c r="C52" s="23"/>
      <c r="D52" s="23"/>
      <c r="E52" s="23"/>
      <c r="F52" s="23"/>
      <c r="G52" s="23"/>
      <c r="H52" s="23"/>
      <c r="I52" s="23"/>
      <c r="J52" s="23"/>
      <c r="K52" s="23"/>
      <c r="L52" s="23"/>
      <c r="M52" s="23"/>
    </row>
  </sheetData>
  <mergeCells count="7">
    <mergeCell ref="A6:M6"/>
    <mergeCell ref="A10:A11"/>
    <mergeCell ref="B10:B11"/>
    <mergeCell ref="C10:C11"/>
    <mergeCell ref="E10:E11"/>
    <mergeCell ref="G10:G11"/>
    <mergeCell ref="I10:I11"/>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2"/>
  <sheetViews>
    <sheetView zoomScaleNormal="100" workbookViewId="0">
      <pane ySplit="11" topLeftCell="A153" activePane="bottomLeft" state="frozen"/>
      <selection pane="bottomLeft" activeCell="M168" sqref="M168"/>
    </sheetView>
  </sheetViews>
  <sheetFormatPr defaultColWidth="9.140625" defaultRowHeight="12.75"/>
  <cols>
    <col min="1" max="1" width="9.140625" style="36"/>
    <col min="2" max="2" width="29.140625" style="36" bestFit="1" customWidth="1"/>
    <col min="3" max="4" width="9.140625" style="36"/>
    <col min="5" max="5" width="0" style="36" hidden="1" customWidth="1"/>
    <col min="6" max="6" width="9.140625" style="36"/>
    <col min="7" max="7" width="10.5703125" style="36" bestFit="1" customWidth="1"/>
    <col min="8" max="8" width="0" style="36" hidden="1" customWidth="1"/>
    <col min="9" max="15" width="9.140625" style="36"/>
    <col min="16" max="16" width="14.5703125" style="36" bestFit="1" customWidth="1"/>
    <col min="17" max="18" width="0" style="36" hidden="1" customWidth="1"/>
    <col min="19" max="16384" width="9.140625" style="36"/>
  </cols>
  <sheetData>
    <row r="1" spans="1:29" s="31" customFormat="1" ht="12.75" customHeight="1">
      <c r="A1" s="286" t="s">
        <v>670</v>
      </c>
      <c r="B1" s="287"/>
      <c r="C1" s="287"/>
      <c r="D1" s="287"/>
      <c r="E1" s="287"/>
      <c r="F1" s="287"/>
      <c r="G1" s="287"/>
      <c r="H1" s="287"/>
      <c r="I1" s="287"/>
      <c r="J1" s="287"/>
      <c r="K1" s="287"/>
      <c r="L1" s="287"/>
      <c r="M1" s="287"/>
      <c r="N1" s="287"/>
      <c r="O1" s="288"/>
      <c r="P1" s="289"/>
    </row>
    <row r="2" spans="1:29" s="31" customFormat="1" ht="12.75" customHeight="1" thickBot="1">
      <c r="A2" s="290"/>
      <c r="B2" s="291"/>
      <c r="C2" s="291"/>
      <c r="D2" s="291"/>
      <c r="E2" s="291"/>
      <c r="F2" s="291"/>
      <c r="G2" s="291"/>
      <c r="H2" s="291"/>
      <c r="I2" s="291"/>
      <c r="J2" s="291"/>
      <c r="K2" s="291"/>
      <c r="L2" s="291"/>
      <c r="M2" s="291"/>
      <c r="N2" s="291"/>
      <c r="O2" s="292"/>
      <c r="P2" s="293"/>
      <c r="Q2" s="32"/>
      <c r="R2" s="32"/>
      <c r="S2" s="32"/>
      <c r="T2" s="32"/>
      <c r="U2" s="32"/>
      <c r="V2" s="32"/>
      <c r="W2" s="32"/>
      <c r="X2" s="32"/>
      <c r="Y2" s="32"/>
      <c r="Z2" s="32"/>
      <c r="AA2" s="32"/>
      <c r="AB2" s="32"/>
      <c r="AC2" s="32"/>
    </row>
    <row r="3" spans="1:29" s="31" customFormat="1">
      <c r="A3" s="33"/>
      <c r="B3" s="34"/>
      <c r="C3" s="34"/>
      <c r="D3" s="34"/>
      <c r="E3" s="35"/>
      <c r="F3" s="34"/>
      <c r="G3" s="34"/>
      <c r="H3" s="34"/>
      <c r="I3" s="34"/>
      <c r="J3" s="36"/>
      <c r="K3" s="34"/>
      <c r="L3" s="34"/>
      <c r="M3" s="34"/>
      <c r="N3" s="34"/>
      <c r="P3" s="37"/>
      <c r="Q3" s="32"/>
      <c r="R3" s="32"/>
      <c r="S3" s="32"/>
      <c r="T3" s="32"/>
      <c r="U3" s="32"/>
      <c r="V3" s="32"/>
      <c r="W3" s="32"/>
      <c r="X3" s="32"/>
      <c r="Y3" s="32"/>
      <c r="Z3" s="32"/>
      <c r="AA3" s="32"/>
      <c r="AB3" s="32"/>
      <c r="AC3" s="32"/>
    </row>
    <row r="4" spans="1:29" s="31" customFormat="1">
      <c r="A4" s="33"/>
      <c r="B4" s="34"/>
      <c r="C4" s="34"/>
      <c r="D4" s="34"/>
      <c r="E4" s="35"/>
      <c r="F4" s="34"/>
      <c r="G4" s="34"/>
      <c r="H4" s="34"/>
      <c r="I4" s="34"/>
      <c r="J4" s="34"/>
      <c r="K4" s="34"/>
      <c r="L4" s="34"/>
      <c r="M4" s="34"/>
      <c r="N4" s="34"/>
      <c r="P4" s="37"/>
      <c r="Q4" s="32"/>
      <c r="R4" s="32"/>
      <c r="S4" s="32"/>
      <c r="T4" s="32"/>
      <c r="U4" s="32"/>
      <c r="V4" s="32"/>
      <c r="W4" s="32"/>
      <c r="X4" s="32"/>
      <c r="Y4" s="32"/>
      <c r="Z4" s="32"/>
      <c r="AA4" s="32"/>
      <c r="AB4" s="32"/>
      <c r="AC4" s="32"/>
    </row>
    <row r="5" spans="1:29" s="31" customFormat="1">
      <c r="A5" s="33"/>
      <c r="B5" s="34"/>
      <c r="C5" s="34"/>
      <c r="D5" s="34"/>
      <c r="E5" s="35"/>
      <c r="F5" s="34"/>
      <c r="G5" s="34"/>
      <c r="H5" s="34"/>
      <c r="I5" s="34"/>
      <c r="J5" s="34"/>
      <c r="K5" s="34"/>
      <c r="L5" s="34"/>
      <c r="M5" s="34"/>
      <c r="N5" s="34"/>
      <c r="P5" s="87"/>
      <c r="Q5" s="38"/>
      <c r="R5" s="38"/>
      <c r="S5" s="38"/>
      <c r="T5" s="38"/>
      <c r="U5" s="38"/>
      <c r="V5" s="38"/>
      <c r="W5" s="38"/>
      <c r="X5" s="38"/>
      <c r="Y5" s="38"/>
      <c r="Z5" s="38"/>
      <c r="AA5" s="38"/>
      <c r="AB5" s="38"/>
      <c r="AC5" s="38"/>
    </row>
    <row r="6" spans="1:29" s="31" customFormat="1">
      <c r="A6" s="33"/>
      <c r="B6" s="34"/>
      <c r="C6" s="34"/>
      <c r="D6" s="34"/>
      <c r="E6" s="35"/>
      <c r="F6" s="34"/>
      <c r="G6" s="34"/>
      <c r="H6" s="34"/>
      <c r="I6" s="34"/>
      <c r="J6" s="34"/>
      <c r="K6" s="34"/>
      <c r="L6" s="34"/>
      <c r="M6" s="34"/>
      <c r="N6" s="34"/>
      <c r="P6" s="87"/>
      <c r="Q6" s="36"/>
      <c r="R6" s="36"/>
      <c r="S6" s="36"/>
      <c r="T6" s="36"/>
      <c r="U6" s="36"/>
      <c r="V6" s="36"/>
      <c r="W6" s="36"/>
      <c r="X6" s="36"/>
      <c r="Y6" s="36"/>
      <c r="Z6" s="36"/>
      <c r="AA6" s="36"/>
      <c r="AB6" s="36"/>
      <c r="AC6" s="36"/>
    </row>
    <row r="7" spans="1:29" s="31" customFormat="1" ht="12.75" customHeight="1">
      <c r="A7" s="33"/>
      <c r="B7" s="34"/>
      <c r="C7" s="34"/>
      <c r="D7" s="34"/>
      <c r="E7" s="35"/>
      <c r="F7" s="34"/>
      <c r="G7" s="34"/>
      <c r="H7" s="34"/>
      <c r="I7" s="34"/>
      <c r="J7" s="34"/>
      <c r="K7" s="34"/>
      <c r="L7" s="34"/>
      <c r="M7" s="34"/>
      <c r="N7" s="34"/>
      <c r="P7" s="87"/>
      <c r="Q7" s="36"/>
      <c r="R7" s="36"/>
      <c r="S7" s="36"/>
      <c r="T7" s="36"/>
      <c r="U7" s="36"/>
      <c r="V7" s="36"/>
      <c r="W7" s="36"/>
      <c r="X7" s="36"/>
      <c r="Y7" s="36"/>
      <c r="Z7" s="36"/>
      <c r="AA7" s="36"/>
      <c r="AB7" s="36"/>
      <c r="AC7" s="36"/>
    </row>
    <row r="8" spans="1:29" s="31" customFormat="1" ht="13.5" thickBot="1">
      <c r="A8" s="39"/>
      <c r="B8" s="40"/>
      <c r="C8" s="40"/>
      <c r="D8" s="40"/>
      <c r="E8" s="40"/>
      <c r="F8" s="41"/>
      <c r="G8" s="41"/>
      <c r="H8" s="41"/>
      <c r="I8" s="42"/>
      <c r="J8" s="42"/>
      <c r="K8" s="43"/>
      <c r="L8" s="43"/>
      <c r="M8" s="43"/>
      <c r="N8" s="42"/>
      <c r="O8" s="44"/>
      <c r="P8" s="88"/>
      <c r="Q8" s="36"/>
      <c r="R8" s="36"/>
      <c r="S8" s="36"/>
      <c r="T8" s="36"/>
      <c r="U8" s="36"/>
      <c r="V8" s="36"/>
      <c r="W8" s="36"/>
      <c r="X8" s="36"/>
      <c r="Y8" s="36"/>
      <c r="Z8" s="36"/>
      <c r="AA8" s="36"/>
      <c r="AB8" s="36"/>
      <c r="AC8" s="36"/>
    </row>
    <row r="9" spans="1:29" ht="13.7" customHeight="1" thickBot="1">
      <c r="A9" s="45"/>
      <c r="B9" s="46" t="s">
        <v>671</v>
      </c>
      <c r="C9" s="47"/>
      <c r="D9" s="48"/>
      <c r="E9" s="48"/>
      <c r="F9" s="48"/>
      <c r="G9" s="49"/>
      <c r="H9" s="31"/>
      <c r="I9" s="31"/>
      <c r="J9" s="31"/>
      <c r="K9" s="31"/>
      <c r="L9" s="31"/>
      <c r="M9" s="31"/>
      <c r="N9" s="44"/>
      <c r="O9" s="294" t="s">
        <v>672</v>
      </c>
      <c r="P9" s="296">
        <f>K220</f>
        <v>0</v>
      </c>
      <c r="Q9" s="298">
        <f>L220</f>
        <v>0</v>
      </c>
      <c r="R9" s="299"/>
    </row>
    <row r="10" spans="1:29" ht="13.7" customHeight="1" thickBot="1">
      <c r="A10" s="45"/>
      <c r="B10" s="48"/>
      <c r="C10" s="50" t="s">
        <v>653</v>
      </c>
      <c r="D10" s="51" t="s">
        <v>673</v>
      </c>
      <c r="E10" s="52"/>
      <c r="F10" s="51" t="s">
        <v>674</v>
      </c>
      <c r="G10" s="53" t="s">
        <v>675</v>
      </c>
      <c r="H10" s="52"/>
      <c r="I10" s="51" t="s">
        <v>676</v>
      </c>
      <c r="J10" s="51" t="s">
        <v>677</v>
      </c>
      <c r="K10" s="51" t="s">
        <v>675</v>
      </c>
      <c r="L10" s="51" t="s">
        <v>675</v>
      </c>
      <c r="M10" s="51" t="s">
        <v>673</v>
      </c>
      <c r="N10" s="51" t="s">
        <v>673</v>
      </c>
      <c r="O10" s="295"/>
      <c r="P10" s="297"/>
      <c r="Q10" s="300"/>
      <c r="R10" s="301"/>
    </row>
    <row r="11" spans="1:29" ht="13.5" thickBot="1">
      <c r="A11" s="54" t="s">
        <v>3</v>
      </c>
      <c r="B11" s="52" t="s">
        <v>678</v>
      </c>
      <c r="C11" s="55" t="s">
        <v>5</v>
      </c>
      <c r="D11" s="56" t="s">
        <v>679</v>
      </c>
      <c r="E11" s="52"/>
      <c r="F11" s="56" t="s">
        <v>679</v>
      </c>
      <c r="G11" s="57" t="s">
        <v>680</v>
      </c>
      <c r="H11" s="52" t="s">
        <v>676</v>
      </c>
      <c r="I11" s="56" t="s">
        <v>681</v>
      </c>
      <c r="J11" s="56" t="s">
        <v>681</v>
      </c>
      <c r="K11" s="56" t="s">
        <v>676</v>
      </c>
      <c r="L11" s="56" t="s">
        <v>682</v>
      </c>
      <c r="M11" s="56" t="s">
        <v>683</v>
      </c>
      <c r="N11" s="56" t="s">
        <v>684</v>
      </c>
      <c r="O11" s="52" t="s">
        <v>685</v>
      </c>
      <c r="P11" s="51" t="s">
        <v>10</v>
      </c>
    </row>
    <row r="12" spans="1:29">
      <c r="A12" s="58" t="s">
        <v>18</v>
      </c>
      <c r="B12" s="58" t="s">
        <v>19</v>
      </c>
      <c r="C12" s="59">
        <v>0.625</v>
      </c>
      <c r="D12" s="60">
        <v>1</v>
      </c>
      <c r="E12" s="61">
        <f t="shared" ref="E12:E33" si="0">D12*H12</f>
        <v>10</v>
      </c>
      <c r="F12" s="61"/>
      <c r="G12" s="62">
        <v>3.44</v>
      </c>
      <c r="H12" s="61">
        <v>10</v>
      </c>
      <c r="I12" s="89"/>
      <c r="J12" s="89"/>
      <c r="K12" s="91">
        <f t="shared" ref="K12:K33" si="1">(I12/H12)*G12</f>
        <v>0</v>
      </c>
      <c r="L12" s="91">
        <f t="shared" ref="L12:L33" si="2">J12*G12</f>
        <v>0</v>
      </c>
      <c r="M12" s="91">
        <f t="shared" ref="M12:M33" si="3">I12/E12</f>
        <v>0</v>
      </c>
      <c r="N12" s="91">
        <f t="shared" ref="N12:N33" si="4">J12/D12</f>
        <v>0</v>
      </c>
      <c r="O12" s="61" t="s">
        <v>686</v>
      </c>
      <c r="P12" s="63" t="s">
        <v>20</v>
      </c>
    </row>
    <row r="13" spans="1:29">
      <c r="A13" s="58" t="s">
        <v>21</v>
      </c>
      <c r="B13" s="58" t="s">
        <v>22</v>
      </c>
      <c r="C13" s="59">
        <v>0.875</v>
      </c>
      <c r="D13" s="60">
        <v>1</v>
      </c>
      <c r="E13" s="61">
        <f t="shared" si="0"/>
        <v>10</v>
      </c>
      <c r="F13" s="61"/>
      <c r="G13" s="62">
        <v>6.41</v>
      </c>
      <c r="H13" s="61">
        <v>10</v>
      </c>
      <c r="I13" s="89"/>
      <c r="J13" s="89"/>
      <c r="K13" s="91">
        <f t="shared" si="1"/>
        <v>0</v>
      </c>
      <c r="L13" s="91">
        <f t="shared" si="2"/>
        <v>0</v>
      </c>
      <c r="M13" s="91">
        <f t="shared" si="3"/>
        <v>0</v>
      </c>
      <c r="N13" s="91">
        <f t="shared" si="4"/>
        <v>0</v>
      </c>
      <c r="O13" s="61" t="s">
        <v>686</v>
      </c>
      <c r="P13" s="64" t="s">
        <v>23</v>
      </c>
    </row>
    <row r="14" spans="1:29">
      <c r="A14" s="58" t="s">
        <v>24</v>
      </c>
      <c r="B14" s="58" t="s">
        <v>25</v>
      </c>
      <c r="C14" s="59">
        <v>1.125</v>
      </c>
      <c r="D14" s="60">
        <v>1</v>
      </c>
      <c r="E14" s="61">
        <f t="shared" si="0"/>
        <v>10</v>
      </c>
      <c r="F14" s="61"/>
      <c r="G14" s="62">
        <v>8.39</v>
      </c>
      <c r="H14" s="61">
        <v>10</v>
      </c>
      <c r="I14" s="89"/>
      <c r="J14" s="89"/>
      <c r="K14" s="91">
        <f t="shared" si="1"/>
        <v>0</v>
      </c>
      <c r="L14" s="91">
        <f t="shared" si="2"/>
        <v>0</v>
      </c>
      <c r="M14" s="91">
        <f t="shared" si="3"/>
        <v>0</v>
      </c>
      <c r="N14" s="91">
        <f t="shared" si="4"/>
        <v>0</v>
      </c>
      <c r="O14" s="61" t="s">
        <v>686</v>
      </c>
      <c r="P14" s="64" t="s">
        <v>26</v>
      </c>
    </row>
    <row r="15" spans="1:29">
      <c r="A15" s="58" t="s">
        <v>27</v>
      </c>
      <c r="B15" s="58" t="s">
        <v>28</v>
      </c>
      <c r="C15" s="65">
        <v>1.375</v>
      </c>
      <c r="D15" s="60">
        <v>1</v>
      </c>
      <c r="E15" s="61">
        <f t="shared" si="0"/>
        <v>10</v>
      </c>
      <c r="F15" s="61"/>
      <c r="G15" s="62">
        <v>10.4</v>
      </c>
      <c r="H15" s="61">
        <v>10</v>
      </c>
      <c r="I15" s="89"/>
      <c r="J15" s="89"/>
      <c r="K15" s="91">
        <f t="shared" si="1"/>
        <v>0</v>
      </c>
      <c r="L15" s="91">
        <f t="shared" si="2"/>
        <v>0</v>
      </c>
      <c r="M15" s="91">
        <f t="shared" si="3"/>
        <v>0</v>
      </c>
      <c r="N15" s="91">
        <f t="shared" si="4"/>
        <v>0</v>
      </c>
      <c r="O15" s="61" t="s">
        <v>686</v>
      </c>
      <c r="P15" s="64" t="s">
        <v>29</v>
      </c>
    </row>
    <row r="16" spans="1:29">
      <c r="A16" s="58" t="s">
        <v>30</v>
      </c>
      <c r="B16" s="58" t="s">
        <v>31</v>
      </c>
      <c r="C16" s="65">
        <v>1.625</v>
      </c>
      <c r="D16" s="60">
        <v>1</v>
      </c>
      <c r="E16" s="61">
        <f t="shared" si="0"/>
        <v>10</v>
      </c>
      <c r="F16" s="61"/>
      <c r="G16" s="62">
        <v>13.6</v>
      </c>
      <c r="H16" s="61">
        <v>10</v>
      </c>
      <c r="I16" s="89"/>
      <c r="J16" s="89"/>
      <c r="K16" s="91">
        <f t="shared" si="1"/>
        <v>0</v>
      </c>
      <c r="L16" s="91">
        <f t="shared" si="2"/>
        <v>0</v>
      </c>
      <c r="M16" s="91">
        <f t="shared" si="3"/>
        <v>0</v>
      </c>
      <c r="N16" s="91">
        <f t="shared" si="4"/>
        <v>0</v>
      </c>
      <c r="O16" s="61" t="s">
        <v>686</v>
      </c>
      <c r="P16" s="64" t="s">
        <v>32</v>
      </c>
    </row>
    <row r="17" spans="1:16">
      <c r="A17" s="58" t="s">
        <v>33</v>
      </c>
      <c r="B17" s="58" t="s">
        <v>34</v>
      </c>
      <c r="C17" s="65">
        <v>2.125</v>
      </c>
      <c r="D17" s="60">
        <v>1</v>
      </c>
      <c r="E17" s="61">
        <f t="shared" si="0"/>
        <v>10</v>
      </c>
      <c r="F17" s="61"/>
      <c r="G17" s="62">
        <v>20.6</v>
      </c>
      <c r="H17" s="61">
        <v>10</v>
      </c>
      <c r="I17" s="89"/>
      <c r="J17" s="89"/>
      <c r="K17" s="91">
        <f t="shared" si="1"/>
        <v>0</v>
      </c>
      <c r="L17" s="91">
        <f t="shared" si="2"/>
        <v>0</v>
      </c>
      <c r="M17" s="91">
        <f t="shared" si="3"/>
        <v>0</v>
      </c>
      <c r="N17" s="91">
        <f t="shared" si="4"/>
        <v>0</v>
      </c>
      <c r="O17" s="61" t="s">
        <v>686</v>
      </c>
      <c r="P17" s="64" t="s">
        <v>35</v>
      </c>
    </row>
    <row r="18" spans="1:16">
      <c r="A18" s="58" t="s">
        <v>36</v>
      </c>
      <c r="B18" s="58" t="s">
        <v>37</v>
      </c>
      <c r="C18" s="65">
        <v>2.625</v>
      </c>
      <c r="D18" s="60">
        <v>1</v>
      </c>
      <c r="E18" s="61">
        <f t="shared" si="0"/>
        <v>10</v>
      </c>
      <c r="F18" s="61"/>
      <c r="G18" s="62">
        <v>29.3</v>
      </c>
      <c r="H18" s="61">
        <v>10</v>
      </c>
      <c r="I18" s="89"/>
      <c r="J18" s="89"/>
      <c r="K18" s="91">
        <f t="shared" si="1"/>
        <v>0</v>
      </c>
      <c r="L18" s="91">
        <f t="shared" si="2"/>
        <v>0</v>
      </c>
      <c r="M18" s="91">
        <f t="shared" si="3"/>
        <v>0</v>
      </c>
      <c r="N18" s="91">
        <f t="shared" si="4"/>
        <v>0</v>
      </c>
      <c r="O18" s="61" t="s">
        <v>686</v>
      </c>
      <c r="P18" s="64" t="s">
        <v>38</v>
      </c>
    </row>
    <row r="19" spans="1:16">
      <c r="A19" s="58" t="s">
        <v>39</v>
      </c>
      <c r="B19" s="58" t="s">
        <v>40</v>
      </c>
      <c r="C19" s="65">
        <v>3.125</v>
      </c>
      <c r="D19" s="60">
        <v>1</v>
      </c>
      <c r="E19" s="61">
        <f t="shared" si="0"/>
        <v>10</v>
      </c>
      <c r="F19" s="61"/>
      <c r="G19" s="62">
        <v>40</v>
      </c>
      <c r="H19" s="61">
        <v>10</v>
      </c>
      <c r="I19" s="89"/>
      <c r="J19" s="89"/>
      <c r="K19" s="91">
        <f t="shared" si="1"/>
        <v>0</v>
      </c>
      <c r="L19" s="91">
        <f t="shared" si="2"/>
        <v>0</v>
      </c>
      <c r="M19" s="91">
        <f t="shared" si="3"/>
        <v>0</v>
      </c>
      <c r="N19" s="91">
        <f t="shared" si="4"/>
        <v>0</v>
      </c>
      <c r="O19" s="61" t="s">
        <v>686</v>
      </c>
      <c r="P19" s="64" t="s">
        <v>41</v>
      </c>
    </row>
    <row r="20" spans="1:16">
      <c r="A20" s="58" t="s">
        <v>42</v>
      </c>
      <c r="B20" s="58" t="s">
        <v>43</v>
      </c>
      <c r="C20" s="59">
        <v>4.125</v>
      </c>
      <c r="D20" s="60">
        <v>1</v>
      </c>
      <c r="E20" s="61">
        <f t="shared" si="0"/>
        <v>10</v>
      </c>
      <c r="F20" s="61"/>
      <c r="G20" s="62">
        <v>65.099999999999994</v>
      </c>
      <c r="H20" s="61">
        <v>10</v>
      </c>
      <c r="I20" s="89"/>
      <c r="J20" s="89"/>
      <c r="K20" s="91">
        <f t="shared" si="1"/>
        <v>0</v>
      </c>
      <c r="L20" s="91">
        <f t="shared" si="2"/>
        <v>0</v>
      </c>
      <c r="M20" s="91">
        <f t="shared" si="3"/>
        <v>0</v>
      </c>
      <c r="N20" s="91">
        <f t="shared" si="4"/>
        <v>0</v>
      </c>
      <c r="O20" s="61" t="s">
        <v>686</v>
      </c>
      <c r="P20" s="64" t="s">
        <v>44</v>
      </c>
    </row>
    <row r="21" spans="1:16">
      <c r="A21" s="58" t="s">
        <v>45</v>
      </c>
      <c r="B21" s="58" t="s">
        <v>46</v>
      </c>
      <c r="C21" s="65">
        <v>0.375</v>
      </c>
      <c r="D21" s="60">
        <v>1</v>
      </c>
      <c r="E21" s="61">
        <f t="shared" si="0"/>
        <v>12</v>
      </c>
      <c r="F21" s="61"/>
      <c r="G21" s="62">
        <v>1.74</v>
      </c>
      <c r="H21" s="61">
        <v>12</v>
      </c>
      <c r="I21" s="89"/>
      <c r="J21" s="89"/>
      <c r="K21" s="91">
        <f t="shared" si="1"/>
        <v>0</v>
      </c>
      <c r="L21" s="91">
        <f t="shared" si="2"/>
        <v>0</v>
      </c>
      <c r="M21" s="91">
        <f t="shared" si="3"/>
        <v>0</v>
      </c>
      <c r="N21" s="91">
        <f t="shared" si="4"/>
        <v>0</v>
      </c>
      <c r="O21" s="61" t="s">
        <v>686</v>
      </c>
      <c r="P21" s="64" t="s">
        <v>47</v>
      </c>
    </row>
    <row r="22" spans="1:16">
      <c r="A22" s="58" t="s">
        <v>48</v>
      </c>
      <c r="B22" s="58" t="s">
        <v>49</v>
      </c>
      <c r="C22" s="65">
        <v>0.5</v>
      </c>
      <c r="D22" s="60">
        <v>1</v>
      </c>
      <c r="E22" s="61">
        <f t="shared" si="0"/>
        <v>12</v>
      </c>
      <c r="F22" s="61"/>
      <c r="G22" s="62">
        <v>3.23</v>
      </c>
      <c r="H22" s="61">
        <v>12</v>
      </c>
      <c r="I22" s="89"/>
      <c r="J22" s="89"/>
      <c r="K22" s="91">
        <f t="shared" si="1"/>
        <v>0</v>
      </c>
      <c r="L22" s="91">
        <f t="shared" si="2"/>
        <v>0</v>
      </c>
      <c r="M22" s="91">
        <f t="shared" si="3"/>
        <v>0</v>
      </c>
      <c r="N22" s="91">
        <f t="shared" si="4"/>
        <v>0</v>
      </c>
      <c r="O22" s="61" t="s">
        <v>686</v>
      </c>
      <c r="P22" s="64" t="s">
        <v>50</v>
      </c>
    </row>
    <row r="23" spans="1:16">
      <c r="A23" s="58" t="s">
        <v>51</v>
      </c>
      <c r="B23" s="58" t="s">
        <v>52</v>
      </c>
      <c r="C23" s="65">
        <v>0.625</v>
      </c>
      <c r="D23" s="60">
        <v>1</v>
      </c>
      <c r="E23" s="61">
        <f t="shared" si="0"/>
        <v>12</v>
      </c>
      <c r="F23" s="61"/>
      <c r="G23" s="62">
        <v>4.13</v>
      </c>
      <c r="H23" s="61">
        <v>12</v>
      </c>
      <c r="I23" s="89"/>
      <c r="J23" s="89"/>
      <c r="K23" s="91">
        <f t="shared" si="1"/>
        <v>0</v>
      </c>
      <c r="L23" s="91">
        <f t="shared" si="2"/>
        <v>0</v>
      </c>
      <c r="M23" s="91">
        <f t="shared" si="3"/>
        <v>0</v>
      </c>
      <c r="N23" s="91">
        <f t="shared" si="4"/>
        <v>0</v>
      </c>
      <c r="O23" s="61" t="s">
        <v>686</v>
      </c>
      <c r="P23" s="64" t="s">
        <v>53</v>
      </c>
    </row>
    <row r="24" spans="1:16">
      <c r="A24" s="58" t="s">
        <v>54</v>
      </c>
      <c r="B24" s="58" t="s">
        <v>55</v>
      </c>
      <c r="C24" s="65">
        <v>0.75</v>
      </c>
      <c r="D24" s="60">
        <v>1</v>
      </c>
      <c r="E24" s="61">
        <f t="shared" si="0"/>
        <v>12</v>
      </c>
      <c r="F24" s="61"/>
      <c r="G24" s="62">
        <v>5.0199999999999996</v>
      </c>
      <c r="H24" s="61">
        <v>12</v>
      </c>
      <c r="I24" s="89"/>
      <c r="J24" s="89"/>
      <c r="K24" s="91">
        <f t="shared" si="1"/>
        <v>0</v>
      </c>
      <c r="L24" s="91">
        <f t="shared" si="2"/>
        <v>0</v>
      </c>
      <c r="M24" s="91">
        <f t="shared" si="3"/>
        <v>0</v>
      </c>
      <c r="N24" s="91">
        <f t="shared" si="4"/>
        <v>0</v>
      </c>
      <c r="O24" s="61" t="s">
        <v>686</v>
      </c>
      <c r="P24" s="64" t="s">
        <v>56</v>
      </c>
    </row>
    <row r="25" spans="1:16">
      <c r="A25" s="66" t="s">
        <v>57</v>
      </c>
      <c r="B25" s="58" t="s">
        <v>58</v>
      </c>
      <c r="C25" s="65">
        <v>0.875</v>
      </c>
      <c r="D25" s="60">
        <v>1</v>
      </c>
      <c r="E25" s="61">
        <f t="shared" si="0"/>
        <v>12</v>
      </c>
      <c r="F25" s="61"/>
      <c r="G25" s="62">
        <v>7.69</v>
      </c>
      <c r="H25" s="61">
        <v>12</v>
      </c>
      <c r="I25" s="89"/>
      <c r="J25" s="89"/>
      <c r="K25" s="91">
        <f t="shared" si="1"/>
        <v>0</v>
      </c>
      <c r="L25" s="91">
        <f t="shared" si="2"/>
        <v>0</v>
      </c>
      <c r="M25" s="91">
        <f t="shared" si="3"/>
        <v>0</v>
      </c>
      <c r="N25" s="91">
        <f t="shared" si="4"/>
        <v>0</v>
      </c>
      <c r="O25" s="61" t="s">
        <v>686</v>
      </c>
      <c r="P25" s="64" t="s">
        <v>59</v>
      </c>
    </row>
    <row r="26" spans="1:16">
      <c r="A26" s="58" t="s">
        <v>60</v>
      </c>
      <c r="B26" s="58" t="s">
        <v>61</v>
      </c>
      <c r="C26" s="65">
        <v>1.125</v>
      </c>
      <c r="D26" s="60">
        <v>1</v>
      </c>
      <c r="E26" s="61">
        <f t="shared" si="0"/>
        <v>12</v>
      </c>
      <c r="F26" s="61"/>
      <c r="G26" s="62">
        <v>10</v>
      </c>
      <c r="H26" s="61">
        <v>12</v>
      </c>
      <c r="I26" s="89"/>
      <c r="J26" s="89"/>
      <c r="K26" s="91">
        <f t="shared" si="1"/>
        <v>0</v>
      </c>
      <c r="L26" s="91">
        <f t="shared" si="2"/>
        <v>0</v>
      </c>
      <c r="M26" s="91">
        <f t="shared" si="3"/>
        <v>0</v>
      </c>
      <c r="N26" s="91">
        <f t="shared" si="4"/>
        <v>0</v>
      </c>
      <c r="O26" s="61" t="s">
        <v>686</v>
      </c>
      <c r="P26" s="64" t="s">
        <v>62</v>
      </c>
    </row>
    <row r="27" spans="1:16">
      <c r="A27" s="58" t="s">
        <v>63</v>
      </c>
      <c r="B27" s="58" t="s">
        <v>64</v>
      </c>
      <c r="C27" s="65">
        <v>1.375</v>
      </c>
      <c r="D27" s="60">
        <v>1</v>
      </c>
      <c r="E27" s="61">
        <f t="shared" si="0"/>
        <v>12</v>
      </c>
      <c r="F27" s="61"/>
      <c r="G27" s="62">
        <v>12.48</v>
      </c>
      <c r="H27" s="61">
        <v>12</v>
      </c>
      <c r="I27" s="89"/>
      <c r="J27" s="89"/>
      <c r="K27" s="91">
        <f t="shared" si="1"/>
        <v>0</v>
      </c>
      <c r="L27" s="91">
        <f t="shared" si="2"/>
        <v>0</v>
      </c>
      <c r="M27" s="91">
        <f t="shared" si="3"/>
        <v>0</v>
      </c>
      <c r="N27" s="91">
        <f t="shared" si="4"/>
        <v>0</v>
      </c>
      <c r="O27" s="61" t="s">
        <v>686</v>
      </c>
      <c r="P27" s="64" t="s">
        <v>65</v>
      </c>
    </row>
    <row r="28" spans="1:16">
      <c r="A28" s="58" t="s">
        <v>66</v>
      </c>
      <c r="B28" s="58" t="s">
        <v>67</v>
      </c>
      <c r="C28" s="65">
        <v>1.625</v>
      </c>
      <c r="D28" s="60">
        <v>1</v>
      </c>
      <c r="E28" s="61">
        <f t="shared" si="0"/>
        <v>12</v>
      </c>
      <c r="F28" s="61"/>
      <c r="G28" s="62">
        <v>16.32</v>
      </c>
      <c r="H28" s="61">
        <v>12</v>
      </c>
      <c r="I28" s="89"/>
      <c r="J28" s="89"/>
      <c r="K28" s="91">
        <f t="shared" si="1"/>
        <v>0</v>
      </c>
      <c r="L28" s="91">
        <f t="shared" si="2"/>
        <v>0</v>
      </c>
      <c r="M28" s="91">
        <f t="shared" si="3"/>
        <v>0</v>
      </c>
      <c r="N28" s="91">
        <f t="shared" si="4"/>
        <v>0</v>
      </c>
      <c r="O28" s="61" t="s">
        <v>686</v>
      </c>
      <c r="P28" s="64" t="s">
        <v>68</v>
      </c>
    </row>
    <row r="29" spans="1:16">
      <c r="A29" s="58" t="s">
        <v>69</v>
      </c>
      <c r="B29" s="58" t="s">
        <v>70</v>
      </c>
      <c r="C29" s="65">
        <v>2.125</v>
      </c>
      <c r="D29" s="60">
        <v>1</v>
      </c>
      <c r="E29" s="61">
        <f t="shared" si="0"/>
        <v>12</v>
      </c>
      <c r="F29" s="61"/>
      <c r="G29" s="62">
        <v>24.72</v>
      </c>
      <c r="H29" s="61">
        <v>12</v>
      </c>
      <c r="I29" s="89"/>
      <c r="J29" s="89"/>
      <c r="K29" s="91">
        <f t="shared" si="1"/>
        <v>0</v>
      </c>
      <c r="L29" s="91">
        <f t="shared" si="2"/>
        <v>0</v>
      </c>
      <c r="M29" s="91">
        <f t="shared" si="3"/>
        <v>0</v>
      </c>
      <c r="N29" s="91">
        <f t="shared" si="4"/>
        <v>0</v>
      </c>
      <c r="O29" s="61" t="s">
        <v>686</v>
      </c>
      <c r="P29" s="64" t="s">
        <v>71</v>
      </c>
    </row>
    <row r="30" spans="1:16">
      <c r="A30" s="66" t="s">
        <v>72</v>
      </c>
      <c r="B30" s="58" t="s">
        <v>73</v>
      </c>
      <c r="C30" s="65">
        <v>2.625</v>
      </c>
      <c r="D30" s="60">
        <v>1</v>
      </c>
      <c r="E30" s="61">
        <f t="shared" si="0"/>
        <v>12</v>
      </c>
      <c r="F30" s="61"/>
      <c r="G30" s="62">
        <v>35.159999999999997</v>
      </c>
      <c r="H30" s="61">
        <v>12</v>
      </c>
      <c r="I30" s="89"/>
      <c r="J30" s="89"/>
      <c r="K30" s="91">
        <f t="shared" si="1"/>
        <v>0</v>
      </c>
      <c r="L30" s="91">
        <f t="shared" si="2"/>
        <v>0</v>
      </c>
      <c r="M30" s="91">
        <f t="shared" si="3"/>
        <v>0</v>
      </c>
      <c r="N30" s="91">
        <f t="shared" si="4"/>
        <v>0</v>
      </c>
      <c r="O30" s="61" t="s">
        <v>686</v>
      </c>
      <c r="P30" s="64" t="s">
        <v>74</v>
      </c>
    </row>
    <row r="31" spans="1:16">
      <c r="A31" s="58" t="s">
        <v>75</v>
      </c>
      <c r="B31" s="58" t="s">
        <v>76</v>
      </c>
      <c r="C31" s="65">
        <v>3.125</v>
      </c>
      <c r="D31" s="60">
        <v>1</v>
      </c>
      <c r="E31" s="61">
        <f t="shared" si="0"/>
        <v>12</v>
      </c>
      <c r="F31" s="61"/>
      <c r="G31" s="62">
        <v>48</v>
      </c>
      <c r="H31" s="61">
        <v>12</v>
      </c>
      <c r="I31" s="89"/>
      <c r="J31" s="89"/>
      <c r="K31" s="91">
        <f t="shared" si="1"/>
        <v>0</v>
      </c>
      <c r="L31" s="91">
        <f t="shared" si="2"/>
        <v>0</v>
      </c>
      <c r="M31" s="91">
        <f t="shared" si="3"/>
        <v>0</v>
      </c>
      <c r="N31" s="91">
        <f t="shared" si="4"/>
        <v>0</v>
      </c>
      <c r="O31" s="61" t="s">
        <v>686</v>
      </c>
      <c r="P31" s="64" t="s">
        <v>77</v>
      </c>
    </row>
    <row r="32" spans="1:16">
      <c r="A32" s="58" t="s">
        <v>78</v>
      </c>
      <c r="B32" s="58" t="s">
        <v>79</v>
      </c>
      <c r="C32" s="65">
        <v>3.625</v>
      </c>
      <c r="D32" s="60">
        <v>1</v>
      </c>
      <c r="E32" s="61">
        <f t="shared" si="0"/>
        <v>12</v>
      </c>
      <c r="F32" s="61"/>
      <c r="G32" s="62">
        <v>61.44</v>
      </c>
      <c r="H32" s="61">
        <v>12</v>
      </c>
      <c r="I32" s="89"/>
      <c r="J32" s="89"/>
      <c r="K32" s="91">
        <f t="shared" si="1"/>
        <v>0</v>
      </c>
      <c r="L32" s="91">
        <f t="shared" si="2"/>
        <v>0</v>
      </c>
      <c r="M32" s="91">
        <f t="shared" si="3"/>
        <v>0</v>
      </c>
      <c r="N32" s="91">
        <f t="shared" si="4"/>
        <v>0</v>
      </c>
      <c r="O32" s="61" t="s">
        <v>686</v>
      </c>
      <c r="P32" s="64" t="s">
        <v>80</v>
      </c>
    </row>
    <row r="33" spans="1:16">
      <c r="A33" s="58" t="s">
        <v>81</v>
      </c>
      <c r="B33" s="58" t="s">
        <v>82</v>
      </c>
      <c r="C33" s="65">
        <v>4.125</v>
      </c>
      <c r="D33" s="60">
        <v>1</v>
      </c>
      <c r="E33" s="61">
        <f t="shared" si="0"/>
        <v>12</v>
      </c>
      <c r="F33" s="61"/>
      <c r="G33" s="62">
        <v>78.12</v>
      </c>
      <c r="H33" s="61">
        <v>12</v>
      </c>
      <c r="I33" s="89"/>
      <c r="J33" s="89"/>
      <c r="K33" s="91">
        <f t="shared" si="1"/>
        <v>0</v>
      </c>
      <c r="L33" s="91">
        <f t="shared" si="2"/>
        <v>0</v>
      </c>
      <c r="M33" s="91">
        <f t="shared" si="3"/>
        <v>0</v>
      </c>
      <c r="N33" s="91">
        <f t="shared" si="4"/>
        <v>0</v>
      </c>
      <c r="O33" s="61" t="s">
        <v>686</v>
      </c>
      <c r="P33" s="64" t="s">
        <v>83</v>
      </c>
    </row>
    <row r="34" spans="1:16">
      <c r="A34" s="61" t="s">
        <v>687</v>
      </c>
      <c r="B34" s="61" t="s">
        <v>687</v>
      </c>
      <c r="C34" s="67" t="s">
        <v>687</v>
      </c>
      <c r="D34" s="61" t="s">
        <v>687</v>
      </c>
      <c r="E34" s="61"/>
      <c r="F34" s="61" t="s">
        <v>687</v>
      </c>
      <c r="G34" s="68" t="s">
        <v>687</v>
      </c>
      <c r="H34" s="61"/>
      <c r="I34" s="89" t="s">
        <v>687</v>
      </c>
      <c r="J34" s="89" t="s">
        <v>687</v>
      </c>
      <c r="K34" s="91" t="s">
        <v>687</v>
      </c>
      <c r="L34" s="91" t="s">
        <v>687</v>
      </c>
      <c r="M34" s="91"/>
      <c r="N34" s="91"/>
      <c r="O34" s="61" t="s">
        <v>687</v>
      </c>
      <c r="P34" s="61" t="s">
        <v>687</v>
      </c>
    </row>
    <row r="35" spans="1:16">
      <c r="A35" s="58" t="s">
        <v>84</v>
      </c>
      <c r="B35" s="58" t="s">
        <v>85</v>
      </c>
      <c r="C35" s="65">
        <v>0.375</v>
      </c>
      <c r="D35" s="58">
        <v>5</v>
      </c>
      <c r="E35" s="61">
        <f t="shared" ref="E35:E64" si="5">D35*H35</f>
        <v>330</v>
      </c>
      <c r="F35" s="61">
        <v>50</v>
      </c>
      <c r="G35" s="69">
        <v>10.29</v>
      </c>
      <c r="H35" s="61">
        <v>66</v>
      </c>
      <c r="I35" s="89"/>
      <c r="J35" s="89"/>
      <c r="K35" s="91">
        <f t="shared" ref="K35:K64" si="6">(I35/H35)*G35</f>
        <v>0</v>
      </c>
      <c r="L35" s="91">
        <f t="shared" ref="L35:L64" si="7">J35*G35</f>
        <v>0</v>
      </c>
      <c r="M35" s="91">
        <f t="shared" ref="M35:M64" si="8">I35/E35</f>
        <v>0</v>
      </c>
      <c r="N35" s="91">
        <f t="shared" ref="N35:N64" si="9">J35/D35</f>
        <v>0</v>
      </c>
      <c r="O35" s="61" t="s">
        <v>686</v>
      </c>
      <c r="P35" s="64" t="s">
        <v>86</v>
      </c>
    </row>
    <row r="36" spans="1:16">
      <c r="A36" s="58" t="s">
        <v>87</v>
      </c>
      <c r="B36" s="58" t="s">
        <v>88</v>
      </c>
      <c r="C36" s="65">
        <v>0.375</v>
      </c>
      <c r="D36" s="58">
        <v>5</v>
      </c>
      <c r="E36" s="61">
        <f t="shared" si="5"/>
        <v>500</v>
      </c>
      <c r="F36" s="61"/>
      <c r="G36" s="69">
        <v>15.22</v>
      </c>
      <c r="H36" s="61">
        <v>100</v>
      </c>
      <c r="I36" s="89"/>
      <c r="J36" s="89"/>
      <c r="K36" s="91">
        <f t="shared" si="6"/>
        <v>0</v>
      </c>
      <c r="L36" s="91">
        <f t="shared" si="7"/>
        <v>0</v>
      </c>
      <c r="M36" s="91">
        <f t="shared" si="8"/>
        <v>0</v>
      </c>
      <c r="N36" s="91">
        <f t="shared" si="9"/>
        <v>0</v>
      </c>
      <c r="O36" s="61" t="s">
        <v>686</v>
      </c>
      <c r="P36" s="64" t="s">
        <v>89</v>
      </c>
    </row>
    <row r="37" spans="1:16">
      <c r="A37" s="58" t="s">
        <v>90</v>
      </c>
      <c r="B37" s="58" t="s">
        <v>91</v>
      </c>
      <c r="C37" s="65">
        <v>0.5</v>
      </c>
      <c r="D37" s="58">
        <v>5</v>
      </c>
      <c r="E37" s="61">
        <f t="shared" si="5"/>
        <v>330</v>
      </c>
      <c r="F37" s="61">
        <v>50</v>
      </c>
      <c r="G37" s="69">
        <v>18.48</v>
      </c>
      <c r="H37" s="61">
        <v>66</v>
      </c>
      <c r="I37" s="89"/>
      <c r="J37" s="89"/>
      <c r="K37" s="91">
        <f t="shared" si="6"/>
        <v>0</v>
      </c>
      <c r="L37" s="91">
        <f t="shared" si="7"/>
        <v>0</v>
      </c>
      <c r="M37" s="91">
        <f t="shared" si="8"/>
        <v>0</v>
      </c>
      <c r="N37" s="91">
        <f t="shared" si="9"/>
        <v>0</v>
      </c>
      <c r="O37" s="61" t="s">
        <v>686</v>
      </c>
      <c r="P37" s="64" t="s">
        <v>92</v>
      </c>
    </row>
    <row r="38" spans="1:16">
      <c r="A38" s="58" t="s">
        <v>93</v>
      </c>
      <c r="B38" s="58" t="s">
        <v>94</v>
      </c>
      <c r="C38" s="65">
        <v>0.5</v>
      </c>
      <c r="D38" s="58">
        <v>4</v>
      </c>
      <c r="E38" s="61">
        <f t="shared" si="5"/>
        <v>400</v>
      </c>
      <c r="F38" s="61"/>
      <c r="G38" s="69">
        <v>27.8</v>
      </c>
      <c r="H38" s="61">
        <v>100</v>
      </c>
      <c r="I38" s="89"/>
      <c r="J38" s="89"/>
      <c r="K38" s="91">
        <f t="shared" si="6"/>
        <v>0</v>
      </c>
      <c r="L38" s="91">
        <f t="shared" si="7"/>
        <v>0</v>
      </c>
      <c r="M38" s="91">
        <f t="shared" si="8"/>
        <v>0</v>
      </c>
      <c r="N38" s="91">
        <f t="shared" si="9"/>
        <v>0</v>
      </c>
      <c r="O38" s="61" t="s">
        <v>686</v>
      </c>
      <c r="P38" s="64" t="s">
        <v>95</v>
      </c>
    </row>
    <row r="39" spans="1:16">
      <c r="A39" s="58" t="s">
        <v>96</v>
      </c>
      <c r="B39" s="58" t="s">
        <v>97</v>
      </c>
      <c r="C39" s="65">
        <v>0.625</v>
      </c>
      <c r="D39" s="58">
        <v>5</v>
      </c>
      <c r="E39" s="61">
        <f t="shared" si="5"/>
        <v>330</v>
      </c>
      <c r="F39" s="61">
        <v>50</v>
      </c>
      <c r="G39" s="69">
        <v>23.42</v>
      </c>
      <c r="H39" s="61">
        <v>66</v>
      </c>
      <c r="I39" s="89"/>
      <c r="J39" s="89"/>
      <c r="K39" s="91">
        <f t="shared" si="6"/>
        <v>0</v>
      </c>
      <c r="L39" s="91">
        <f t="shared" si="7"/>
        <v>0</v>
      </c>
      <c r="M39" s="91">
        <f t="shared" si="8"/>
        <v>0</v>
      </c>
      <c r="N39" s="91">
        <f t="shared" si="9"/>
        <v>0</v>
      </c>
      <c r="O39" s="61" t="s">
        <v>686</v>
      </c>
      <c r="P39" s="64" t="s">
        <v>98</v>
      </c>
    </row>
    <row r="40" spans="1:16">
      <c r="A40" s="58" t="s">
        <v>99</v>
      </c>
      <c r="B40" s="58" t="s">
        <v>100</v>
      </c>
      <c r="C40" s="65">
        <v>0.625</v>
      </c>
      <c r="D40" s="58">
        <v>3</v>
      </c>
      <c r="E40" s="61">
        <f t="shared" si="5"/>
        <v>300</v>
      </c>
      <c r="F40" s="61"/>
      <c r="G40" s="69">
        <v>35.6</v>
      </c>
      <c r="H40" s="61">
        <v>100</v>
      </c>
      <c r="I40" s="89"/>
      <c r="J40" s="89"/>
      <c r="K40" s="91">
        <f t="shared" si="6"/>
        <v>0</v>
      </c>
      <c r="L40" s="91">
        <f t="shared" si="7"/>
        <v>0</v>
      </c>
      <c r="M40" s="91">
        <f t="shared" si="8"/>
        <v>0</v>
      </c>
      <c r="N40" s="91">
        <f t="shared" si="9"/>
        <v>0</v>
      </c>
      <c r="O40" s="61" t="s">
        <v>686</v>
      </c>
      <c r="P40" s="64" t="s">
        <v>101</v>
      </c>
    </row>
    <row r="41" spans="1:16">
      <c r="A41" s="58" t="s">
        <v>102</v>
      </c>
      <c r="B41" s="58" t="s">
        <v>103</v>
      </c>
      <c r="C41" s="65">
        <v>0.75</v>
      </c>
      <c r="D41" s="58">
        <v>3</v>
      </c>
      <c r="E41" s="61">
        <f t="shared" si="5"/>
        <v>198</v>
      </c>
      <c r="F41" s="61">
        <v>36</v>
      </c>
      <c r="G41" s="69">
        <v>28.79</v>
      </c>
      <c r="H41" s="61">
        <v>66</v>
      </c>
      <c r="I41" s="89"/>
      <c r="J41" s="89"/>
      <c r="K41" s="91">
        <f t="shared" si="6"/>
        <v>0</v>
      </c>
      <c r="L41" s="91">
        <f t="shared" si="7"/>
        <v>0</v>
      </c>
      <c r="M41" s="91">
        <f t="shared" si="8"/>
        <v>0</v>
      </c>
      <c r="N41" s="91">
        <f t="shared" si="9"/>
        <v>0</v>
      </c>
      <c r="O41" s="61" t="s">
        <v>686</v>
      </c>
      <c r="P41" s="64" t="s">
        <v>104</v>
      </c>
    </row>
    <row r="42" spans="1:16">
      <c r="A42" s="58" t="s">
        <v>105</v>
      </c>
      <c r="B42" s="58" t="s">
        <v>106</v>
      </c>
      <c r="C42" s="65">
        <v>0.875</v>
      </c>
      <c r="D42" s="58">
        <v>6</v>
      </c>
      <c r="E42" s="61">
        <f t="shared" si="5"/>
        <v>240</v>
      </c>
      <c r="F42" s="61">
        <v>72</v>
      </c>
      <c r="G42" s="69">
        <v>26.56</v>
      </c>
      <c r="H42" s="61">
        <v>40</v>
      </c>
      <c r="I42" s="89"/>
      <c r="J42" s="89"/>
      <c r="K42" s="91">
        <f t="shared" si="6"/>
        <v>0</v>
      </c>
      <c r="L42" s="91">
        <f t="shared" si="7"/>
        <v>0</v>
      </c>
      <c r="M42" s="91">
        <f t="shared" si="8"/>
        <v>0</v>
      </c>
      <c r="N42" s="91">
        <f t="shared" si="9"/>
        <v>0</v>
      </c>
      <c r="O42" s="61" t="s">
        <v>686</v>
      </c>
      <c r="P42" s="64" t="s">
        <v>107</v>
      </c>
    </row>
    <row r="43" spans="1:16">
      <c r="A43" s="58" t="s">
        <v>108</v>
      </c>
      <c r="B43" s="58" t="s">
        <v>109</v>
      </c>
      <c r="C43" s="65">
        <v>0.875</v>
      </c>
      <c r="D43" s="58">
        <v>3</v>
      </c>
      <c r="E43" s="61">
        <f t="shared" si="5"/>
        <v>150</v>
      </c>
      <c r="F43" s="61"/>
      <c r="G43" s="69">
        <v>33.880000000000003</v>
      </c>
      <c r="H43" s="61">
        <v>50</v>
      </c>
      <c r="I43" s="89"/>
      <c r="J43" s="89"/>
      <c r="K43" s="91">
        <f t="shared" si="6"/>
        <v>0</v>
      </c>
      <c r="L43" s="91">
        <f t="shared" si="7"/>
        <v>0</v>
      </c>
      <c r="M43" s="91">
        <f t="shared" si="8"/>
        <v>0</v>
      </c>
      <c r="N43" s="91">
        <f t="shared" si="9"/>
        <v>0</v>
      </c>
      <c r="O43" s="61" t="s">
        <v>686</v>
      </c>
      <c r="P43" s="70" t="s">
        <v>110</v>
      </c>
    </row>
    <row r="44" spans="1:16">
      <c r="A44" s="58" t="s">
        <v>111</v>
      </c>
      <c r="B44" s="58" t="s">
        <v>112</v>
      </c>
      <c r="C44" s="65">
        <v>0.875</v>
      </c>
      <c r="D44" s="58">
        <v>3</v>
      </c>
      <c r="E44" s="61">
        <f t="shared" si="5"/>
        <v>165</v>
      </c>
      <c r="F44" s="61">
        <v>36</v>
      </c>
      <c r="G44" s="69">
        <v>37.090000000000003</v>
      </c>
      <c r="H44" s="61">
        <v>55</v>
      </c>
      <c r="I44" s="89"/>
      <c r="J44" s="89"/>
      <c r="K44" s="91">
        <f t="shared" si="6"/>
        <v>0</v>
      </c>
      <c r="L44" s="91">
        <f t="shared" si="7"/>
        <v>0</v>
      </c>
      <c r="M44" s="91">
        <f t="shared" si="8"/>
        <v>0</v>
      </c>
      <c r="N44" s="91">
        <f t="shared" si="9"/>
        <v>0</v>
      </c>
      <c r="O44" s="61" t="s">
        <v>686</v>
      </c>
      <c r="P44" s="70" t="s">
        <v>113</v>
      </c>
    </row>
    <row r="45" spans="1:16">
      <c r="A45" s="58" t="s">
        <v>114</v>
      </c>
      <c r="B45" s="58" t="s">
        <v>115</v>
      </c>
      <c r="C45" s="65">
        <v>0.875</v>
      </c>
      <c r="D45" s="58">
        <v>3</v>
      </c>
      <c r="E45" s="61">
        <f t="shared" si="5"/>
        <v>180</v>
      </c>
      <c r="F45" s="61">
        <v>36</v>
      </c>
      <c r="G45" s="69">
        <v>40.29</v>
      </c>
      <c r="H45" s="61">
        <v>60</v>
      </c>
      <c r="I45" s="89"/>
      <c r="J45" s="89"/>
      <c r="K45" s="91">
        <f t="shared" si="6"/>
        <v>0</v>
      </c>
      <c r="L45" s="91">
        <f t="shared" si="7"/>
        <v>0</v>
      </c>
      <c r="M45" s="91">
        <f t="shared" si="8"/>
        <v>0</v>
      </c>
      <c r="N45" s="91">
        <f t="shared" si="9"/>
        <v>0</v>
      </c>
      <c r="O45" s="61" t="s">
        <v>686</v>
      </c>
      <c r="P45" s="64" t="s">
        <v>116</v>
      </c>
    </row>
    <row r="46" spans="1:16">
      <c r="A46" s="58" t="s">
        <v>117</v>
      </c>
      <c r="B46" s="58" t="s">
        <v>118</v>
      </c>
      <c r="C46" s="65">
        <v>0.875</v>
      </c>
      <c r="D46" s="58">
        <v>3</v>
      </c>
      <c r="E46" s="61">
        <f t="shared" si="5"/>
        <v>198</v>
      </c>
      <c r="F46" s="61">
        <v>36</v>
      </c>
      <c r="G46" s="69">
        <v>44.16</v>
      </c>
      <c r="H46" s="61">
        <v>66</v>
      </c>
      <c r="I46" s="89"/>
      <c r="J46" s="89"/>
      <c r="K46" s="91">
        <f t="shared" si="6"/>
        <v>0</v>
      </c>
      <c r="L46" s="91">
        <f t="shared" si="7"/>
        <v>0</v>
      </c>
      <c r="M46" s="91">
        <f t="shared" si="8"/>
        <v>0</v>
      </c>
      <c r="N46" s="91">
        <f t="shared" si="9"/>
        <v>0</v>
      </c>
      <c r="O46" s="61" t="s">
        <v>686</v>
      </c>
      <c r="P46" s="64" t="s">
        <v>119</v>
      </c>
    </row>
    <row r="47" spans="1:16">
      <c r="A47" s="58" t="s">
        <v>120</v>
      </c>
      <c r="B47" s="58" t="s">
        <v>121</v>
      </c>
      <c r="C47" s="65">
        <v>0.875</v>
      </c>
      <c r="D47" s="58">
        <v>3</v>
      </c>
      <c r="E47" s="61">
        <f t="shared" si="5"/>
        <v>207</v>
      </c>
      <c r="F47" s="61">
        <v>36</v>
      </c>
      <c r="G47" s="69">
        <v>46.06</v>
      </c>
      <c r="H47" s="61">
        <v>69</v>
      </c>
      <c r="I47" s="89"/>
      <c r="J47" s="89"/>
      <c r="K47" s="91">
        <f t="shared" si="6"/>
        <v>0</v>
      </c>
      <c r="L47" s="91">
        <f t="shared" si="7"/>
        <v>0</v>
      </c>
      <c r="M47" s="91">
        <f t="shared" si="8"/>
        <v>0</v>
      </c>
      <c r="N47" s="91">
        <f t="shared" si="9"/>
        <v>0</v>
      </c>
      <c r="O47" s="61" t="s">
        <v>686</v>
      </c>
      <c r="P47" s="64" t="s">
        <v>122</v>
      </c>
    </row>
    <row r="48" spans="1:16">
      <c r="A48" s="58" t="s">
        <v>123</v>
      </c>
      <c r="B48" s="58" t="s">
        <v>124</v>
      </c>
      <c r="C48" s="65">
        <v>0.875</v>
      </c>
      <c r="D48" s="58">
        <v>2</v>
      </c>
      <c r="E48" s="61">
        <f t="shared" si="5"/>
        <v>200</v>
      </c>
      <c r="F48" s="61">
        <v>24</v>
      </c>
      <c r="G48" s="69">
        <v>66.849999999999994</v>
      </c>
      <c r="H48" s="61">
        <v>100</v>
      </c>
      <c r="I48" s="89"/>
      <c r="J48" s="89"/>
      <c r="K48" s="91">
        <f t="shared" si="6"/>
        <v>0</v>
      </c>
      <c r="L48" s="91">
        <f t="shared" si="7"/>
        <v>0</v>
      </c>
      <c r="M48" s="91">
        <f t="shared" si="8"/>
        <v>0</v>
      </c>
      <c r="N48" s="91">
        <f t="shared" si="9"/>
        <v>0</v>
      </c>
      <c r="O48" s="61" t="s">
        <v>686</v>
      </c>
      <c r="P48" s="64" t="s">
        <v>125</v>
      </c>
    </row>
    <row r="49" spans="1:16">
      <c r="A49" s="58" t="s">
        <v>126</v>
      </c>
      <c r="B49" s="58" t="s">
        <v>127</v>
      </c>
      <c r="C49" s="65">
        <v>0.875</v>
      </c>
      <c r="D49" s="58">
        <v>1</v>
      </c>
      <c r="E49" s="61">
        <f t="shared" si="5"/>
        <v>50</v>
      </c>
      <c r="F49" s="61"/>
      <c r="G49" s="69">
        <v>34.049999999999997</v>
      </c>
      <c r="H49" s="61">
        <v>50</v>
      </c>
      <c r="I49" s="89"/>
      <c r="J49" s="89"/>
      <c r="K49" s="91">
        <f t="shared" si="6"/>
        <v>0</v>
      </c>
      <c r="L49" s="91">
        <f t="shared" si="7"/>
        <v>0</v>
      </c>
      <c r="M49" s="91">
        <f t="shared" si="8"/>
        <v>0</v>
      </c>
      <c r="N49" s="91">
        <f t="shared" si="9"/>
        <v>0</v>
      </c>
      <c r="O49" s="61" t="s">
        <v>686</v>
      </c>
      <c r="P49" s="64" t="s">
        <v>128</v>
      </c>
    </row>
    <row r="50" spans="1:16">
      <c r="A50" s="58" t="s">
        <v>129</v>
      </c>
      <c r="B50" s="58" t="s">
        <v>130</v>
      </c>
      <c r="C50" s="65">
        <v>0.875</v>
      </c>
      <c r="D50" s="58">
        <v>1</v>
      </c>
      <c r="E50" s="61">
        <f t="shared" si="5"/>
        <v>55</v>
      </c>
      <c r="F50" s="61">
        <v>36</v>
      </c>
      <c r="G50" s="69">
        <v>37.25</v>
      </c>
      <c r="H50" s="61">
        <v>55</v>
      </c>
      <c r="I50" s="89"/>
      <c r="J50" s="89"/>
      <c r="K50" s="91">
        <f t="shared" si="6"/>
        <v>0</v>
      </c>
      <c r="L50" s="91">
        <f t="shared" si="7"/>
        <v>0</v>
      </c>
      <c r="M50" s="91">
        <f t="shared" si="8"/>
        <v>0</v>
      </c>
      <c r="N50" s="91">
        <f t="shared" si="9"/>
        <v>0</v>
      </c>
      <c r="O50" s="61" t="s">
        <v>686</v>
      </c>
      <c r="P50" s="64" t="s">
        <v>131</v>
      </c>
    </row>
    <row r="51" spans="1:16">
      <c r="A51" s="58" t="s">
        <v>132</v>
      </c>
      <c r="B51" s="58" t="s">
        <v>133</v>
      </c>
      <c r="C51" s="65">
        <v>0.875</v>
      </c>
      <c r="D51" s="58">
        <v>1</v>
      </c>
      <c r="E51" s="61">
        <f t="shared" si="5"/>
        <v>60</v>
      </c>
      <c r="F51" s="61">
        <v>36</v>
      </c>
      <c r="G51" s="69">
        <v>40.46</v>
      </c>
      <c r="H51" s="61">
        <v>60</v>
      </c>
      <c r="I51" s="89"/>
      <c r="J51" s="89"/>
      <c r="K51" s="91">
        <f t="shared" si="6"/>
        <v>0</v>
      </c>
      <c r="L51" s="91">
        <f t="shared" si="7"/>
        <v>0</v>
      </c>
      <c r="M51" s="91">
        <f t="shared" si="8"/>
        <v>0</v>
      </c>
      <c r="N51" s="91">
        <f t="shared" si="9"/>
        <v>0</v>
      </c>
      <c r="O51" s="61" t="s">
        <v>686</v>
      </c>
      <c r="P51" s="64" t="s">
        <v>134</v>
      </c>
    </row>
    <row r="52" spans="1:16">
      <c r="A52" s="58" t="s">
        <v>135</v>
      </c>
      <c r="B52" s="58" t="s">
        <v>136</v>
      </c>
      <c r="C52" s="65">
        <v>0.875</v>
      </c>
      <c r="D52" s="58">
        <v>1</v>
      </c>
      <c r="E52" s="61">
        <f t="shared" si="5"/>
        <v>66</v>
      </c>
      <c r="F52" s="61">
        <v>36</v>
      </c>
      <c r="G52" s="69">
        <v>44.31</v>
      </c>
      <c r="H52" s="61">
        <v>66</v>
      </c>
      <c r="I52" s="89"/>
      <c r="J52" s="89"/>
      <c r="K52" s="91">
        <f t="shared" si="6"/>
        <v>0</v>
      </c>
      <c r="L52" s="91">
        <f t="shared" si="7"/>
        <v>0</v>
      </c>
      <c r="M52" s="91">
        <f t="shared" si="8"/>
        <v>0</v>
      </c>
      <c r="N52" s="91">
        <f t="shared" si="9"/>
        <v>0</v>
      </c>
      <c r="O52" s="61" t="s">
        <v>686</v>
      </c>
      <c r="P52" s="64" t="s">
        <v>137</v>
      </c>
    </row>
    <row r="53" spans="1:16">
      <c r="A53" s="58" t="s">
        <v>138</v>
      </c>
      <c r="B53" s="58" t="s">
        <v>139</v>
      </c>
      <c r="C53" s="65">
        <v>0.875</v>
      </c>
      <c r="D53" s="58">
        <v>1</v>
      </c>
      <c r="E53" s="61">
        <f t="shared" si="5"/>
        <v>69</v>
      </c>
      <c r="F53" s="61">
        <v>36</v>
      </c>
      <c r="G53" s="69">
        <v>46.23</v>
      </c>
      <c r="H53" s="61">
        <v>69</v>
      </c>
      <c r="I53" s="89"/>
      <c r="J53" s="89"/>
      <c r="K53" s="91">
        <f t="shared" si="6"/>
        <v>0</v>
      </c>
      <c r="L53" s="91">
        <f t="shared" si="7"/>
        <v>0</v>
      </c>
      <c r="M53" s="91">
        <f t="shared" si="8"/>
        <v>0</v>
      </c>
      <c r="N53" s="91">
        <f t="shared" si="9"/>
        <v>0</v>
      </c>
      <c r="O53" s="61" t="s">
        <v>686</v>
      </c>
      <c r="P53" s="64" t="s">
        <v>140</v>
      </c>
    </row>
    <row r="54" spans="1:16">
      <c r="A54" s="58" t="s">
        <v>141</v>
      </c>
      <c r="B54" s="58" t="s">
        <v>142</v>
      </c>
      <c r="C54" s="65">
        <v>1.125</v>
      </c>
      <c r="D54" s="58">
        <v>2</v>
      </c>
      <c r="E54" s="61">
        <f t="shared" si="5"/>
        <v>120</v>
      </c>
      <c r="F54" s="61"/>
      <c r="G54" s="69">
        <v>53.09</v>
      </c>
      <c r="H54" s="61">
        <v>60</v>
      </c>
      <c r="I54" s="89"/>
      <c r="J54" s="89"/>
      <c r="K54" s="91">
        <f t="shared" si="6"/>
        <v>0</v>
      </c>
      <c r="L54" s="91">
        <f t="shared" si="7"/>
        <v>0</v>
      </c>
      <c r="M54" s="91">
        <f t="shared" si="8"/>
        <v>0</v>
      </c>
      <c r="N54" s="91">
        <f t="shared" si="9"/>
        <v>0</v>
      </c>
      <c r="O54" s="61" t="s">
        <v>686</v>
      </c>
      <c r="P54" s="70" t="s">
        <v>143</v>
      </c>
    </row>
    <row r="55" spans="1:16">
      <c r="A55" s="58" t="s">
        <v>144</v>
      </c>
      <c r="B55" s="58" t="s">
        <v>145</v>
      </c>
      <c r="C55" s="65">
        <v>1.125</v>
      </c>
      <c r="D55" s="58">
        <v>2</v>
      </c>
      <c r="E55" s="61">
        <f t="shared" si="5"/>
        <v>132</v>
      </c>
      <c r="F55" s="61">
        <v>24</v>
      </c>
      <c r="G55" s="69">
        <v>58.13</v>
      </c>
      <c r="H55" s="61">
        <v>66</v>
      </c>
      <c r="I55" s="89"/>
      <c r="J55" s="89"/>
      <c r="K55" s="91">
        <f t="shared" si="6"/>
        <v>0</v>
      </c>
      <c r="L55" s="91">
        <f t="shared" si="7"/>
        <v>0</v>
      </c>
      <c r="M55" s="91">
        <f t="shared" si="8"/>
        <v>0</v>
      </c>
      <c r="N55" s="91">
        <f t="shared" si="9"/>
        <v>0</v>
      </c>
      <c r="O55" s="61" t="s">
        <v>686</v>
      </c>
      <c r="P55" s="64" t="s">
        <v>146</v>
      </c>
    </row>
    <row r="56" spans="1:16">
      <c r="A56" s="58" t="s">
        <v>147</v>
      </c>
      <c r="B56" s="58" t="s">
        <v>148</v>
      </c>
      <c r="C56" s="65">
        <v>1.125</v>
      </c>
      <c r="D56" s="58">
        <v>1</v>
      </c>
      <c r="E56" s="61">
        <f t="shared" si="5"/>
        <v>100</v>
      </c>
      <c r="F56" s="61">
        <v>12</v>
      </c>
      <c r="G56" s="69">
        <v>89.4</v>
      </c>
      <c r="H56" s="61">
        <v>100</v>
      </c>
      <c r="I56" s="89"/>
      <c r="J56" s="89"/>
      <c r="K56" s="91">
        <f t="shared" si="6"/>
        <v>0</v>
      </c>
      <c r="L56" s="91">
        <f t="shared" si="7"/>
        <v>0</v>
      </c>
      <c r="M56" s="91">
        <f t="shared" si="8"/>
        <v>0</v>
      </c>
      <c r="N56" s="91">
        <f t="shared" si="9"/>
        <v>0</v>
      </c>
      <c r="O56" s="61" t="s">
        <v>686</v>
      </c>
      <c r="P56" s="64" t="s">
        <v>149</v>
      </c>
    </row>
    <row r="57" spans="1:16">
      <c r="A57" s="58" t="s">
        <v>150</v>
      </c>
      <c r="B57" s="58" t="s">
        <v>151</v>
      </c>
      <c r="C57" s="65">
        <v>1.375</v>
      </c>
      <c r="D57" s="58">
        <v>1</v>
      </c>
      <c r="E57" s="61">
        <f t="shared" si="5"/>
        <v>66</v>
      </c>
      <c r="F57" s="61">
        <v>10</v>
      </c>
      <c r="G57" s="69">
        <v>76.44</v>
      </c>
      <c r="H57" s="61">
        <v>66</v>
      </c>
      <c r="I57" s="89"/>
      <c r="J57" s="89"/>
      <c r="K57" s="91">
        <f t="shared" si="6"/>
        <v>0</v>
      </c>
      <c r="L57" s="91">
        <f t="shared" si="7"/>
        <v>0</v>
      </c>
      <c r="M57" s="91">
        <f t="shared" si="8"/>
        <v>0</v>
      </c>
      <c r="N57" s="91">
        <f t="shared" si="9"/>
        <v>0</v>
      </c>
      <c r="O57" s="61" t="s">
        <v>686</v>
      </c>
      <c r="P57" s="64" t="s">
        <v>152</v>
      </c>
    </row>
    <row r="58" spans="1:16">
      <c r="A58" s="58" t="s">
        <v>153</v>
      </c>
      <c r="B58" s="58" t="s">
        <v>154</v>
      </c>
      <c r="C58" s="59">
        <v>1.625</v>
      </c>
      <c r="D58" s="60">
        <v>8</v>
      </c>
      <c r="E58" s="61">
        <f t="shared" si="5"/>
        <v>160</v>
      </c>
      <c r="F58" s="61"/>
      <c r="G58" s="62">
        <v>41</v>
      </c>
      <c r="H58" s="61">
        <v>20</v>
      </c>
      <c r="I58" s="89"/>
      <c r="J58" s="89"/>
      <c r="K58" s="91">
        <f t="shared" si="6"/>
        <v>0</v>
      </c>
      <c r="L58" s="91">
        <f t="shared" si="7"/>
        <v>0</v>
      </c>
      <c r="M58" s="91">
        <f t="shared" si="8"/>
        <v>0</v>
      </c>
      <c r="N58" s="91">
        <f t="shared" si="9"/>
        <v>0</v>
      </c>
      <c r="O58" s="61" t="s">
        <v>686</v>
      </c>
      <c r="P58" s="64" t="s">
        <v>155</v>
      </c>
    </row>
    <row r="59" spans="1:16">
      <c r="A59" s="58" t="s">
        <v>156</v>
      </c>
      <c r="B59" s="58" t="s">
        <v>157</v>
      </c>
      <c r="C59" s="65">
        <v>1.625</v>
      </c>
      <c r="D59" s="58">
        <v>1</v>
      </c>
      <c r="E59" s="61">
        <f t="shared" si="5"/>
        <v>20</v>
      </c>
      <c r="F59" s="61"/>
      <c r="G59" s="69">
        <v>89.4</v>
      </c>
      <c r="H59" s="61">
        <v>20</v>
      </c>
      <c r="I59" s="89"/>
      <c r="J59" s="89"/>
      <c r="K59" s="91">
        <f t="shared" si="6"/>
        <v>0</v>
      </c>
      <c r="L59" s="91">
        <f t="shared" si="7"/>
        <v>0</v>
      </c>
      <c r="M59" s="91">
        <f t="shared" si="8"/>
        <v>0</v>
      </c>
      <c r="N59" s="91">
        <f t="shared" si="9"/>
        <v>0</v>
      </c>
      <c r="O59" s="61" t="s">
        <v>686</v>
      </c>
      <c r="P59" s="64" t="s">
        <v>158</v>
      </c>
    </row>
    <row r="60" spans="1:16">
      <c r="A60" s="58" t="s">
        <v>159</v>
      </c>
      <c r="B60" s="58" t="s">
        <v>160</v>
      </c>
      <c r="C60" s="65">
        <v>1.625</v>
      </c>
      <c r="D60" s="58">
        <v>1</v>
      </c>
      <c r="E60" s="61">
        <f t="shared" si="5"/>
        <v>66</v>
      </c>
      <c r="F60" s="61">
        <v>10</v>
      </c>
      <c r="G60" s="69">
        <v>97.56</v>
      </c>
      <c r="H60" s="61">
        <v>66</v>
      </c>
      <c r="I60" s="89"/>
      <c r="J60" s="89"/>
      <c r="K60" s="91">
        <f t="shared" si="6"/>
        <v>0</v>
      </c>
      <c r="L60" s="91">
        <f t="shared" si="7"/>
        <v>0</v>
      </c>
      <c r="M60" s="91">
        <f t="shared" si="8"/>
        <v>0</v>
      </c>
      <c r="N60" s="91">
        <f t="shared" si="9"/>
        <v>0</v>
      </c>
      <c r="O60" s="61" t="s">
        <v>686</v>
      </c>
      <c r="P60" s="64" t="s">
        <v>161</v>
      </c>
    </row>
    <row r="61" spans="1:16">
      <c r="A61" s="58" t="s">
        <v>162</v>
      </c>
      <c r="B61" s="58" t="s">
        <v>163</v>
      </c>
      <c r="C61" s="65">
        <v>1.625</v>
      </c>
      <c r="D61" s="58">
        <v>1</v>
      </c>
      <c r="E61" s="61">
        <f t="shared" si="5"/>
        <v>100</v>
      </c>
      <c r="F61" s="61"/>
      <c r="G61" s="69">
        <v>143.80000000000001</v>
      </c>
      <c r="H61" s="61">
        <v>100</v>
      </c>
      <c r="I61" s="89"/>
      <c r="J61" s="89"/>
      <c r="K61" s="91">
        <f t="shared" si="6"/>
        <v>0</v>
      </c>
      <c r="L61" s="91">
        <f t="shared" si="7"/>
        <v>0</v>
      </c>
      <c r="M61" s="91">
        <f t="shared" si="8"/>
        <v>0</v>
      </c>
      <c r="N61" s="91">
        <f t="shared" si="9"/>
        <v>0</v>
      </c>
      <c r="O61" s="61" t="s">
        <v>686</v>
      </c>
      <c r="P61" s="64" t="s">
        <v>164</v>
      </c>
    </row>
    <row r="62" spans="1:16">
      <c r="A62" s="58" t="s">
        <v>165</v>
      </c>
      <c r="B62" s="58" t="s">
        <v>166</v>
      </c>
      <c r="C62" s="59">
        <v>2.125</v>
      </c>
      <c r="D62" s="60">
        <v>8</v>
      </c>
      <c r="E62" s="61">
        <f t="shared" si="5"/>
        <v>160</v>
      </c>
      <c r="F62" s="61"/>
      <c r="G62" s="62">
        <v>55.95</v>
      </c>
      <c r="H62" s="61">
        <v>20</v>
      </c>
      <c r="I62" s="89"/>
      <c r="J62" s="89"/>
      <c r="K62" s="91">
        <f t="shared" si="6"/>
        <v>0</v>
      </c>
      <c r="L62" s="91">
        <f t="shared" si="7"/>
        <v>0</v>
      </c>
      <c r="M62" s="91">
        <f t="shared" si="8"/>
        <v>0</v>
      </c>
      <c r="N62" s="91">
        <f t="shared" si="9"/>
        <v>0</v>
      </c>
      <c r="O62" s="61" t="s">
        <v>686</v>
      </c>
      <c r="P62" s="64" t="s">
        <v>167</v>
      </c>
    </row>
    <row r="63" spans="1:16">
      <c r="A63" s="58" t="s">
        <v>168</v>
      </c>
      <c r="B63" s="58" t="s">
        <v>169</v>
      </c>
      <c r="C63" s="65">
        <v>2.125</v>
      </c>
      <c r="D63" s="58">
        <v>1</v>
      </c>
      <c r="E63" s="61">
        <f t="shared" si="5"/>
        <v>40</v>
      </c>
      <c r="F63" s="61">
        <v>5</v>
      </c>
      <c r="G63" s="69">
        <v>96</v>
      </c>
      <c r="H63" s="61">
        <v>40</v>
      </c>
      <c r="I63" s="89"/>
      <c r="J63" s="89"/>
      <c r="K63" s="91">
        <f t="shared" si="6"/>
        <v>0</v>
      </c>
      <c r="L63" s="91">
        <f t="shared" si="7"/>
        <v>0</v>
      </c>
      <c r="M63" s="91">
        <f t="shared" si="8"/>
        <v>0</v>
      </c>
      <c r="N63" s="91">
        <f t="shared" si="9"/>
        <v>0</v>
      </c>
      <c r="O63" s="61" t="s">
        <v>686</v>
      </c>
      <c r="P63" s="64" t="s">
        <v>170</v>
      </c>
    </row>
    <row r="64" spans="1:16">
      <c r="A64" s="58" t="s">
        <v>171</v>
      </c>
      <c r="B64" s="58" t="s">
        <v>172</v>
      </c>
      <c r="C64" s="65">
        <v>2.125</v>
      </c>
      <c r="D64" s="58">
        <v>1</v>
      </c>
      <c r="E64" s="61">
        <f t="shared" si="5"/>
        <v>60</v>
      </c>
      <c r="F64" s="61">
        <v>3</v>
      </c>
      <c r="G64" s="69">
        <v>138.25</v>
      </c>
      <c r="H64" s="61">
        <v>60</v>
      </c>
      <c r="I64" s="89"/>
      <c r="J64" s="89"/>
      <c r="K64" s="91">
        <f t="shared" si="6"/>
        <v>0</v>
      </c>
      <c r="L64" s="91">
        <f t="shared" si="7"/>
        <v>0</v>
      </c>
      <c r="M64" s="91">
        <f t="shared" si="8"/>
        <v>0</v>
      </c>
      <c r="N64" s="91">
        <f t="shared" si="9"/>
        <v>0</v>
      </c>
      <c r="O64" s="61" t="s">
        <v>686</v>
      </c>
      <c r="P64" s="64" t="s">
        <v>173</v>
      </c>
    </row>
    <row r="65" spans="1:16">
      <c r="A65" s="61" t="s">
        <v>687</v>
      </c>
      <c r="B65" s="61" t="s">
        <v>687</v>
      </c>
      <c r="C65" s="67" t="s">
        <v>687</v>
      </c>
      <c r="D65" s="61" t="s">
        <v>687</v>
      </c>
      <c r="E65" s="61"/>
      <c r="F65" s="61" t="s">
        <v>687</v>
      </c>
      <c r="G65" s="68" t="s">
        <v>687</v>
      </c>
      <c r="H65" s="61"/>
      <c r="I65" s="89" t="s">
        <v>687</v>
      </c>
      <c r="J65" s="89" t="s">
        <v>687</v>
      </c>
      <c r="K65" s="91" t="s">
        <v>687</v>
      </c>
      <c r="L65" s="91" t="s">
        <v>687</v>
      </c>
      <c r="M65" s="91"/>
      <c r="N65" s="91"/>
      <c r="O65" s="61" t="s">
        <v>687</v>
      </c>
      <c r="P65" s="61" t="s">
        <v>687</v>
      </c>
    </row>
    <row r="66" spans="1:16">
      <c r="A66" s="61" t="s">
        <v>174</v>
      </c>
      <c r="B66" s="61" t="s">
        <v>175</v>
      </c>
      <c r="C66" s="65">
        <v>1.375</v>
      </c>
      <c r="D66" s="58">
        <v>1</v>
      </c>
      <c r="E66" s="61">
        <f t="shared" ref="E66:E74" si="10">D66*H66</f>
        <v>12</v>
      </c>
      <c r="F66" s="61"/>
      <c r="G66" s="49">
        <v>7.8</v>
      </c>
      <c r="H66" s="61">
        <v>12</v>
      </c>
      <c r="I66" s="89"/>
      <c r="J66" s="89"/>
      <c r="K66" s="91">
        <f t="shared" ref="K66:K74" si="11">(I66/H66)*G66</f>
        <v>0</v>
      </c>
      <c r="L66" s="91">
        <f t="shared" ref="L66:L74" si="12">J66*G66</f>
        <v>0</v>
      </c>
      <c r="M66" s="91">
        <f t="shared" ref="M66:M74" si="13">I66/E66</f>
        <v>0</v>
      </c>
      <c r="N66" s="91">
        <f t="shared" ref="N66:N74" si="14">J66/D66</f>
        <v>0</v>
      </c>
      <c r="O66" s="61" t="s">
        <v>688</v>
      </c>
      <c r="P66" s="71" t="s">
        <v>176</v>
      </c>
    </row>
    <row r="67" spans="1:16">
      <c r="A67" s="61" t="s">
        <v>177</v>
      </c>
      <c r="B67" s="61" t="s">
        <v>178</v>
      </c>
      <c r="C67" s="65">
        <v>1.625</v>
      </c>
      <c r="D67" s="58">
        <v>1</v>
      </c>
      <c r="E67" s="61">
        <f t="shared" si="10"/>
        <v>12</v>
      </c>
      <c r="F67" s="61"/>
      <c r="G67" s="49">
        <v>9.7100000000000009</v>
      </c>
      <c r="H67" s="61">
        <v>12</v>
      </c>
      <c r="I67" s="89"/>
      <c r="J67" s="89"/>
      <c r="K67" s="91">
        <f t="shared" si="11"/>
        <v>0</v>
      </c>
      <c r="L67" s="91">
        <f t="shared" si="12"/>
        <v>0</v>
      </c>
      <c r="M67" s="91">
        <f t="shared" si="13"/>
        <v>0</v>
      </c>
      <c r="N67" s="91">
        <f t="shared" si="14"/>
        <v>0</v>
      </c>
      <c r="O67" s="61" t="s">
        <v>688</v>
      </c>
      <c r="P67" s="71" t="s">
        <v>179</v>
      </c>
    </row>
    <row r="68" spans="1:16">
      <c r="A68" s="61" t="s">
        <v>180</v>
      </c>
      <c r="B68" s="61" t="s">
        <v>181</v>
      </c>
      <c r="C68" s="65">
        <v>2.125</v>
      </c>
      <c r="D68" s="58">
        <v>1</v>
      </c>
      <c r="E68" s="61">
        <f t="shared" si="10"/>
        <v>12</v>
      </c>
      <c r="F68" s="61"/>
      <c r="G68" s="49">
        <v>12.84</v>
      </c>
      <c r="H68" s="61">
        <v>12</v>
      </c>
      <c r="I68" s="89"/>
      <c r="J68" s="89"/>
      <c r="K68" s="91">
        <f t="shared" si="11"/>
        <v>0</v>
      </c>
      <c r="L68" s="91">
        <f t="shared" si="12"/>
        <v>0</v>
      </c>
      <c r="M68" s="91">
        <f t="shared" si="13"/>
        <v>0</v>
      </c>
      <c r="N68" s="91">
        <f t="shared" si="14"/>
        <v>0</v>
      </c>
      <c r="O68" s="61" t="s">
        <v>688</v>
      </c>
      <c r="P68" s="71" t="s">
        <v>182</v>
      </c>
    </row>
    <row r="69" spans="1:16">
      <c r="A69" s="61" t="s">
        <v>183</v>
      </c>
      <c r="B69" s="61" t="s">
        <v>184</v>
      </c>
      <c r="C69" s="65">
        <v>3.125</v>
      </c>
      <c r="D69" s="58">
        <v>1</v>
      </c>
      <c r="E69" s="61">
        <f t="shared" si="10"/>
        <v>12</v>
      </c>
      <c r="F69" s="61"/>
      <c r="G69" s="49">
        <v>20.28</v>
      </c>
      <c r="H69" s="61">
        <v>12</v>
      </c>
      <c r="I69" s="89"/>
      <c r="J69" s="89"/>
      <c r="K69" s="91">
        <f t="shared" si="11"/>
        <v>0</v>
      </c>
      <c r="L69" s="91">
        <f t="shared" si="12"/>
        <v>0</v>
      </c>
      <c r="M69" s="91">
        <f t="shared" si="13"/>
        <v>0</v>
      </c>
      <c r="N69" s="91">
        <f t="shared" si="14"/>
        <v>0</v>
      </c>
      <c r="O69" s="61" t="s">
        <v>688</v>
      </c>
      <c r="P69" s="71" t="s">
        <v>185</v>
      </c>
    </row>
    <row r="70" spans="1:16">
      <c r="A70" s="61" t="s">
        <v>186</v>
      </c>
      <c r="B70" s="61" t="s">
        <v>187</v>
      </c>
      <c r="C70" s="65">
        <v>4.125</v>
      </c>
      <c r="D70" s="58">
        <v>1</v>
      </c>
      <c r="E70" s="61">
        <f t="shared" si="10"/>
        <v>12</v>
      </c>
      <c r="F70" s="61"/>
      <c r="G70" s="49">
        <v>34.44</v>
      </c>
      <c r="H70" s="61">
        <v>12</v>
      </c>
      <c r="I70" s="89"/>
      <c r="J70" s="89"/>
      <c r="K70" s="91">
        <f t="shared" si="11"/>
        <v>0</v>
      </c>
      <c r="L70" s="91">
        <f t="shared" si="12"/>
        <v>0</v>
      </c>
      <c r="M70" s="91">
        <f t="shared" si="13"/>
        <v>0</v>
      </c>
      <c r="N70" s="91">
        <f t="shared" si="14"/>
        <v>0</v>
      </c>
      <c r="O70" s="61" t="s">
        <v>688</v>
      </c>
      <c r="P70" s="71" t="s">
        <v>188</v>
      </c>
    </row>
    <row r="71" spans="1:16">
      <c r="A71" s="61" t="s">
        <v>189</v>
      </c>
      <c r="B71" s="61" t="s">
        <v>190</v>
      </c>
      <c r="C71" s="65">
        <v>1.625</v>
      </c>
      <c r="D71" s="58">
        <v>1</v>
      </c>
      <c r="E71" s="61">
        <f t="shared" si="10"/>
        <v>20</v>
      </c>
      <c r="F71" s="61"/>
      <c r="G71" s="49">
        <v>16.18</v>
      </c>
      <c r="H71" s="61">
        <v>20</v>
      </c>
      <c r="I71" s="89"/>
      <c r="J71" s="89"/>
      <c r="K71" s="91">
        <f t="shared" si="11"/>
        <v>0</v>
      </c>
      <c r="L71" s="91">
        <f t="shared" si="12"/>
        <v>0</v>
      </c>
      <c r="M71" s="91">
        <f t="shared" si="13"/>
        <v>0</v>
      </c>
      <c r="N71" s="91">
        <f t="shared" si="14"/>
        <v>0</v>
      </c>
      <c r="O71" s="61" t="s">
        <v>688</v>
      </c>
      <c r="P71" s="72" t="s">
        <v>191</v>
      </c>
    </row>
    <row r="72" spans="1:16">
      <c r="A72" s="73" t="s">
        <v>192</v>
      </c>
      <c r="B72" s="61" t="s">
        <v>193</v>
      </c>
      <c r="C72" s="65">
        <v>2.125</v>
      </c>
      <c r="D72" s="58">
        <v>1</v>
      </c>
      <c r="E72" s="61">
        <f t="shared" si="10"/>
        <v>20</v>
      </c>
      <c r="F72" s="61"/>
      <c r="G72" s="49">
        <v>21.4</v>
      </c>
      <c r="H72" s="61">
        <v>20</v>
      </c>
      <c r="I72" s="89"/>
      <c r="J72" s="89"/>
      <c r="K72" s="91">
        <f t="shared" si="11"/>
        <v>0</v>
      </c>
      <c r="L72" s="91">
        <f t="shared" si="12"/>
        <v>0</v>
      </c>
      <c r="M72" s="91">
        <f t="shared" si="13"/>
        <v>0</v>
      </c>
      <c r="N72" s="91">
        <f t="shared" si="14"/>
        <v>0</v>
      </c>
      <c r="O72" s="61" t="s">
        <v>688</v>
      </c>
      <c r="P72" s="72" t="s">
        <v>194</v>
      </c>
    </row>
    <row r="73" spans="1:16">
      <c r="A73" s="66" t="s">
        <v>195</v>
      </c>
      <c r="B73" s="58" t="s">
        <v>196</v>
      </c>
      <c r="C73" s="65">
        <v>3.125</v>
      </c>
      <c r="D73" s="58">
        <v>1</v>
      </c>
      <c r="E73" s="61">
        <f t="shared" si="10"/>
        <v>20</v>
      </c>
      <c r="F73" s="61"/>
      <c r="G73" s="69">
        <v>30.4</v>
      </c>
      <c r="H73" s="61">
        <v>20</v>
      </c>
      <c r="I73" s="89"/>
      <c r="J73" s="89"/>
      <c r="K73" s="91">
        <f t="shared" si="11"/>
        <v>0</v>
      </c>
      <c r="L73" s="91">
        <f t="shared" si="12"/>
        <v>0</v>
      </c>
      <c r="M73" s="91">
        <f t="shared" si="13"/>
        <v>0</v>
      </c>
      <c r="N73" s="91">
        <f t="shared" si="14"/>
        <v>0</v>
      </c>
      <c r="O73" s="61" t="s">
        <v>688</v>
      </c>
      <c r="P73" s="72" t="s">
        <v>197</v>
      </c>
    </row>
    <row r="74" spans="1:16">
      <c r="A74" s="66" t="s">
        <v>198</v>
      </c>
      <c r="B74" s="58" t="s">
        <v>199</v>
      </c>
      <c r="C74" s="65">
        <v>4.125</v>
      </c>
      <c r="D74" s="58">
        <v>1</v>
      </c>
      <c r="E74" s="61">
        <f t="shared" si="10"/>
        <v>20</v>
      </c>
      <c r="F74" s="61"/>
      <c r="G74" s="69">
        <v>50.58</v>
      </c>
      <c r="H74" s="61">
        <v>20</v>
      </c>
      <c r="I74" s="89"/>
      <c r="J74" s="89"/>
      <c r="K74" s="91">
        <f t="shared" si="11"/>
        <v>0</v>
      </c>
      <c r="L74" s="91">
        <f t="shared" si="12"/>
        <v>0</v>
      </c>
      <c r="M74" s="91">
        <f t="shared" si="13"/>
        <v>0</v>
      </c>
      <c r="N74" s="91">
        <f t="shared" si="14"/>
        <v>0</v>
      </c>
      <c r="O74" s="61" t="s">
        <v>688</v>
      </c>
      <c r="P74" s="72" t="s">
        <v>200</v>
      </c>
    </row>
    <row r="75" spans="1:16">
      <c r="A75" s="61" t="s">
        <v>687</v>
      </c>
      <c r="B75" s="61" t="s">
        <v>687</v>
      </c>
      <c r="C75" s="67" t="s">
        <v>687</v>
      </c>
      <c r="D75" s="61" t="s">
        <v>687</v>
      </c>
      <c r="E75" s="61"/>
      <c r="F75" s="61" t="s">
        <v>687</v>
      </c>
      <c r="G75" s="68" t="s">
        <v>687</v>
      </c>
      <c r="H75" s="61"/>
      <c r="I75" s="89" t="s">
        <v>687</v>
      </c>
      <c r="J75" s="89" t="s">
        <v>687</v>
      </c>
      <c r="K75" s="91" t="s">
        <v>687</v>
      </c>
      <c r="L75" s="91" t="s">
        <v>687</v>
      </c>
      <c r="M75" s="91"/>
      <c r="N75" s="91"/>
      <c r="O75" s="61" t="s">
        <v>687</v>
      </c>
      <c r="P75" s="61" t="s">
        <v>687</v>
      </c>
    </row>
    <row r="76" spans="1:16">
      <c r="A76" s="58" t="s">
        <v>201</v>
      </c>
      <c r="B76" s="58" t="s">
        <v>202</v>
      </c>
      <c r="C76" s="65">
        <v>0.375</v>
      </c>
      <c r="D76" s="58">
        <v>1</v>
      </c>
      <c r="E76" s="61">
        <f t="shared" ref="E76:E104" si="15">D76*H76</f>
        <v>12</v>
      </c>
      <c r="F76" s="61"/>
      <c r="G76" s="69">
        <v>1.51</v>
      </c>
      <c r="H76" s="61">
        <v>12</v>
      </c>
      <c r="I76" s="89"/>
      <c r="J76" s="89"/>
      <c r="K76" s="91">
        <f t="shared" ref="K76:K104" si="16">(I76/H76)*G76</f>
        <v>0</v>
      </c>
      <c r="L76" s="91">
        <f t="shared" ref="L76:L104" si="17">J76*G76</f>
        <v>0</v>
      </c>
      <c r="M76" s="91">
        <f t="shared" ref="M76:M104" si="18">I76/E76</f>
        <v>0</v>
      </c>
      <c r="N76" s="91">
        <f t="shared" ref="N76:N104" si="19">J76/D76</f>
        <v>0</v>
      </c>
      <c r="O76" s="61" t="s">
        <v>686</v>
      </c>
      <c r="P76" s="64" t="s">
        <v>203</v>
      </c>
    </row>
    <row r="77" spans="1:16">
      <c r="A77" s="58" t="s">
        <v>204</v>
      </c>
      <c r="B77" s="58" t="s">
        <v>205</v>
      </c>
      <c r="C77" s="65">
        <v>0.5</v>
      </c>
      <c r="D77" s="58">
        <v>1</v>
      </c>
      <c r="E77" s="61">
        <f t="shared" si="15"/>
        <v>12</v>
      </c>
      <c r="F77" s="61"/>
      <c r="G77" s="69">
        <v>2.38</v>
      </c>
      <c r="H77" s="61">
        <v>12</v>
      </c>
      <c r="I77" s="89"/>
      <c r="J77" s="89"/>
      <c r="K77" s="91">
        <f t="shared" si="16"/>
        <v>0</v>
      </c>
      <c r="L77" s="91">
        <f t="shared" si="17"/>
        <v>0</v>
      </c>
      <c r="M77" s="91">
        <f t="shared" si="18"/>
        <v>0</v>
      </c>
      <c r="N77" s="91">
        <f t="shared" si="19"/>
        <v>0</v>
      </c>
      <c r="O77" s="61" t="s">
        <v>686</v>
      </c>
      <c r="P77" s="64" t="s">
        <v>206</v>
      </c>
    </row>
    <row r="78" spans="1:16">
      <c r="A78" s="58" t="s">
        <v>207</v>
      </c>
      <c r="B78" s="58" t="s">
        <v>208</v>
      </c>
      <c r="C78" s="65">
        <v>0.625</v>
      </c>
      <c r="D78" s="58">
        <v>30</v>
      </c>
      <c r="E78" s="61">
        <f t="shared" si="15"/>
        <v>90</v>
      </c>
      <c r="F78" s="61"/>
      <c r="G78" s="69">
        <v>0.86</v>
      </c>
      <c r="H78" s="61">
        <v>3</v>
      </c>
      <c r="I78" s="89"/>
      <c r="J78" s="89"/>
      <c r="K78" s="91">
        <f t="shared" si="16"/>
        <v>0</v>
      </c>
      <c r="L78" s="91">
        <f t="shared" si="17"/>
        <v>0</v>
      </c>
      <c r="M78" s="91">
        <f t="shared" si="18"/>
        <v>0</v>
      </c>
      <c r="N78" s="91">
        <f t="shared" si="19"/>
        <v>0</v>
      </c>
      <c r="O78" s="61" t="s">
        <v>686</v>
      </c>
      <c r="P78" s="64" t="s">
        <v>209</v>
      </c>
    </row>
    <row r="79" spans="1:16">
      <c r="A79" s="58" t="s">
        <v>210</v>
      </c>
      <c r="B79" s="58" t="s">
        <v>211</v>
      </c>
      <c r="C79" s="65">
        <v>0.625</v>
      </c>
      <c r="D79" s="58">
        <v>10</v>
      </c>
      <c r="E79" s="61">
        <f t="shared" si="15"/>
        <v>60</v>
      </c>
      <c r="F79" s="61"/>
      <c r="G79" s="69">
        <v>1.7</v>
      </c>
      <c r="H79" s="61">
        <v>6</v>
      </c>
      <c r="I79" s="89"/>
      <c r="J79" s="89"/>
      <c r="K79" s="91">
        <f t="shared" si="16"/>
        <v>0</v>
      </c>
      <c r="L79" s="91">
        <f t="shared" si="17"/>
        <v>0</v>
      </c>
      <c r="M79" s="91">
        <f t="shared" si="18"/>
        <v>0</v>
      </c>
      <c r="N79" s="91">
        <f t="shared" si="19"/>
        <v>0</v>
      </c>
      <c r="O79" s="61" t="s">
        <v>686</v>
      </c>
      <c r="P79" s="64" t="s">
        <v>212</v>
      </c>
    </row>
    <row r="80" spans="1:16">
      <c r="A80" s="58" t="s">
        <v>213</v>
      </c>
      <c r="B80" s="58" t="s">
        <v>214</v>
      </c>
      <c r="C80" s="65">
        <v>0.625</v>
      </c>
      <c r="D80" s="58">
        <v>30</v>
      </c>
      <c r="E80" s="61">
        <f t="shared" si="15"/>
        <v>360</v>
      </c>
      <c r="F80" s="61"/>
      <c r="G80" s="69">
        <v>3.4</v>
      </c>
      <c r="H80" s="61">
        <v>12</v>
      </c>
      <c r="I80" s="89"/>
      <c r="J80" s="89"/>
      <c r="K80" s="91">
        <f t="shared" si="16"/>
        <v>0</v>
      </c>
      <c r="L80" s="91">
        <f t="shared" si="17"/>
        <v>0</v>
      </c>
      <c r="M80" s="91">
        <f t="shared" si="18"/>
        <v>0</v>
      </c>
      <c r="N80" s="91">
        <f t="shared" si="19"/>
        <v>0</v>
      </c>
      <c r="O80" s="61" t="s">
        <v>686</v>
      </c>
      <c r="P80" s="72" t="s">
        <v>215</v>
      </c>
    </row>
    <row r="81" spans="1:16">
      <c r="A81" s="58" t="s">
        <v>216</v>
      </c>
      <c r="B81" s="58" t="s">
        <v>217</v>
      </c>
      <c r="C81" s="65">
        <v>0.625</v>
      </c>
      <c r="D81" s="58">
        <v>10</v>
      </c>
      <c r="E81" s="61">
        <f t="shared" si="15"/>
        <v>120</v>
      </c>
      <c r="F81" s="61"/>
      <c r="G81" s="69">
        <v>3.4</v>
      </c>
      <c r="H81" s="61">
        <v>12</v>
      </c>
      <c r="I81" s="89"/>
      <c r="J81" s="89"/>
      <c r="K81" s="91">
        <f t="shared" si="16"/>
        <v>0</v>
      </c>
      <c r="L81" s="91">
        <f t="shared" si="17"/>
        <v>0</v>
      </c>
      <c r="M81" s="91">
        <f t="shared" si="18"/>
        <v>0</v>
      </c>
      <c r="N81" s="91">
        <f t="shared" si="19"/>
        <v>0</v>
      </c>
      <c r="O81" s="61" t="s">
        <v>686</v>
      </c>
      <c r="P81" s="72" t="s">
        <v>218</v>
      </c>
    </row>
    <row r="82" spans="1:16">
      <c r="A82" s="58" t="s">
        <v>219</v>
      </c>
      <c r="B82" s="58" t="s">
        <v>220</v>
      </c>
      <c r="C82" s="65">
        <v>0.625</v>
      </c>
      <c r="D82" s="58">
        <v>25</v>
      </c>
      <c r="E82" s="61">
        <f t="shared" si="15"/>
        <v>500</v>
      </c>
      <c r="F82" s="61"/>
      <c r="G82" s="69">
        <v>5.8</v>
      </c>
      <c r="H82" s="61">
        <v>20</v>
      </c>
      <c r="I82" s="89"/>
      <c r="J82" s="89"/>
      <c r="K82" s="91">
        <f t="shared" si="16"/>
        <v>0</v>
      </c>
      <c r="L82" s="91">
        <f t="shared" si="17"/>
        <v>0</v>
      </c>
      <c r="M82" s="91">
        <f t="shared" si="18"/>
        <v>0</v>
      </c>
      <c r="N82" s="91">
        <f t="shared" si="19"/>
        <v>0</v>
      </c>
      <c r="O82" s="61" t="s">
        <v>686</v>
      </c>
      <c r="P82" s="70" t="s">
        <v>221</v>
      </c>
    </row>
    <row r="83" spans="1:16">
      <c r="A83" s="58" t="s">
        <v>225</v>
      </c>
      <c r="B83" s="58" t="s">
        <v>226</v>
      </c>
      <c r="C83" s="65">
        <v>0.75</v>
      </c>
      <c r="D83" s="58">
        <v>1</v>
      </c>
      <c r="E83" s="61">
        <f t="shared" si="15"/>
        <v>12</v>
      </c>
      <c r="F83" s="61"/>
      <c r="G83" s="69">
        <v>4.34</v>
      </c>
      <c r="H83" s="61">
        <v>12</v>
      </c>
      <c r="I83" s="89"/>
      <c r="J83" s="89"/>
      <c r="K83" s="91">
        <f t="shared" si="16"/>
        <v>0</v>
      </c>
      <c r="L83" s="91">
        <f t="shared" si="17"/>
        <v>0</v>
      </c>
      <c r="M83" s="91">
        <f t="shared" si="18"/>
        <v>0</v>
      </c>
      <c r="N83" s="91">
        <f t="shared" si="19"/>
        <v>0</v>
      </c>
      <c r="O83" s="61" t="s">
        <v>686</v>
      </c>
      <c r="P83" s="64" t="s">
        <v>227</v>
      </c>
    </row>
    <row r="84" spans="1:16">
      <c r="A84" s="58" t="s">
        <v>228</v>
      </c>
      <c r="B84" s="58" t="s">
        <v>229</v>
      </c>
      <c r="C84" s="65">
        <v>0.875</v>
      </c>
      <c r="D84" s="58">
        <v>20</v>
      </c>
      <c r="E84" s="61">
        <f t="shared" si="15"/>
        <v>60</v>
      </c>
      <c r="F84" s="61"/>
      <c r="G84" s="69">
        <v>1.35</v>
      </c>
      <c r="H84" s="61">
        <v>3</v>
      </c>
      <c r="I84" s="89"/>
      <c r="J84" s="89"/>
      <c r="K84" s="91">
        <f t="shared" si="16"/>
        <v>0</v>
      </c>
      <c r="L84" s="91">
        <f t="shared" si="17"/>
        <v>0</v>
      </c>
      <c r="M84" s="91">
        <f t="shared" si="18"/>
        <v>0</v>
      </c>
      <c r="N84" s="91">
        <f t="shared" si="19"/>
        <v>0</v>
      </c>
      <c r="O84" s="61" t="s">
        <v>686</v>
      </c>
      <c r="P84" s="64" t="s">
        <v>230</v>
      </c>
    </row>
    <row r="85" spans="1:16">
      <c r="A85" s="58" t="s">
        <v>231</v>
      </c>
      <c r="B85" s="58" t="s">
        <v>232</v>
      </c>
      <c r="C85" s="65">
        <v>0.875</v>
      </c>
      <c r="D85" s="58">
        <v>10</v>
      </c>
      <c r="E85" s="61">
        <f t="shared" si="15"/>
        <v>60</v>
      </c>
      <c r="F85" s="61"/>
      <c r="G85" s="69">
        <v>2.7</v>
      </c>
      <c r="H85" s="61">
        <v>6</v>
      </c>
      <c r="I85" s="89"/>
      <c r="J85" s="89"/>
      <c r="K85" s="91">
        <f t="shared" si="16"/>
        <v>0</v>
      </c>
      <c r="L85" s="91">
        <f t="shared" si="17"/>
        <v>0</v>
      </c>
      <c r="M85" s="91">
        <f t="shared" si="18"/>
        <v>0</v>
      </c>
      <c r="N85" s="91">
        <f t="shared" si="19"/>
        <v>0</v>
      </c>
      <c r="O85" s="61" t="s">
        <v>686</v>
      </c>
      <c r="P85" s="64" t="s">
        <v>233</v>
      </c>
    </row>
    <row r="86" spans="1:16">
      <c r="A86" s="58" t="s">
        <v>234</v>
      </c>
      <c r="B86" s="58" t="s">
        <v>235</v>
      </c>
      <c r="C86" s="65">
        <v>0.875</v>
      </c>
      <c r="D86" s="58">
        <v>10</v>
      </c>
      <c r="E86" s="61">
        <f t="shared" si="15"/>
        <v>120</v>
      </c>
      <c r="F86" s="61"/>
      <c r="G86" s="69">
        <v>5.45</v>
      </c>
      <c r="H86" s="61">
        <v>12</v>
      </c>
      <c r="I86" s="89"/>
      <c r="J86" s="89"/>
      <c r="K86" s="91">
        <f t="shared" si="16"/>
        <v>0</v>
      </c>
      <c r="L86" s="91">
        <f t="shared" si="17"/>
        <v>0</v>
      </c>
      <c r="M86" s="91">
        <f t="shared" si="18"/>
        <v>0</v>
      </c>
      <c r="N86" s="91">
        <f t="shared" si="19"/>
        <v>0</v>
      </c>
      <c r="O86" s="61" t="s">
        <v>686</v>
      </c>
      <c r="P86" s="64" t="s">
        <v>236</v>
      </c>
    </row>
    <row r="87" spans="1:16">
      <c r="A87" s="58" t="s">
        <v>237</v>
      </c>
      <c r="B87" s="58" t="s">
        <v>238</v>
      </c>
      <c r="C87" s="65">
        <v>0.875</v>
      </c>
      <c r="D87" s="58">
        <v>20</v>
      </c>
      <c r="E87" s="61">
        <f t="shared" si="15"/>
        <v>240</v>
      </c>
      <c r="F87" s="61"/>
      <c r="G87" s="69">
        <v>5.45</v>
      </c>
      <c r="H87" s="61">
        <v>12</v>
      </c>
      <c r="I87" s="89"/>
      <c r="J87" s="89"/>
      <c r="K87" s="91">
        <f t="shared" si="16"/>
        <v>0</v>
      </c>
      <c r="L87" s="91">
        <f t="shared" si="17"/>
        <v>0</v>
      </c>
      <c r="M87" s="91">
        <f t="shared" si="18"/>
        <v>0</v>
      </c>
      <c r="N87" s="91">
        <f t="shared" si="19"/>
        <v>0</v>
      </c>
      <c r="O87" s="61" t="s">
        <v>686</v>
      </c>
      <c r="P87" s="70" t="s">
        <v>239</v>
      </c>
    </row>
    <row r="88" spans="1:16">
      <c r="A88" s="58" t="s">
        <v>240</v>
      </c>
      <c r="B88" s="58" t="s">
        <v>241</v>
      </c>
      <c r="C88" s="65">
        <v>0.875</v>
      </c>
      <c r="D88" s="58">
        <v>10</v>
      </c>
      <c r="E88" s="61">
        <f t="shared" si="15"/>
        <v>200</v>
      </c>
      <c r="F88" s="61"/>
      <c r="G88" s="69">
        <v>9.1</v>
      </c>
      <c r="H88" s="61">
        <v>20</v>
      </c>
      <c r="I88" s="89"/>
      <c r="J88" s="89"/>
      <c r="K88" s="91">
        <f t="shared" si="16"/>
        <v>0</v>
      </c>
      <c r="L88" s="91">
        <f t="shared" si="17"/>
        <v>0</v>
      </c>
      <c r="M88" s="91">
        <f t="shared" si="18"/>
        <v>0</v>
      </c>
      <c r="N88" s="91">
        <f t="shared" si="19"/>
        <v>0</v>
      </c>
      <c r="O88" s="61" t="s">
        <v>686</v>
      </c>
      <c r="P88" s="72" t="s">
        <v>242</v>
      </c>
    </row>
    <row r="89" spans="1:16">
      <c r="A89" s="58" t="s">
        <v>243</v>
      </c>
      <c r="B89" s="58" t="s">
        <v>244</v>
      </c>
      <c r="C89" s="65">
        <v>1.125</v>
      </c>
      <c r="D89" s="58">
        <v>1</v>
      </c>
      <c r="E89" s="61">
        <f t="shared" si="15"/>
        <v>12</v>
      </c>
      <c r="F89" s="61"/>
      <c r="G89" s="69">
        <v>7.86</v>
      </c>
      <c r="H89" s="61">
        <v>12</v>
      </c>
      <c r="I89" s="89"/>
      <c r="J89" s="89"/>
      <c r="K89" s="91">
        <f t="shared" si="16"/>
        <v>0</v>
      </c>
      <c r="L89" s="91">
        <f t="shared" si="17"/>
        <v>0</v>
      </c>
      <c r="M89" s="91">
        <f t="shared" si="18"/>
        <v>0</v>
      </c>
      <c r="N89" s="91">
        <f t="shared" si="19"/>
        <v>0</v>
      </c>
      <c r="O89" s="61" t="s">
        <v>686</v>
      </c>
      <c r="P89" s="70" t="s">
        <v>245</v>
      </c>
    </row>
    <row r="90" spans="1:16">
      <c r="A90" s="58" t="s">
        <v>246</v>
      </c>
      <c r="B90" s="58" t="s">
        <v>247</v>
      </c>
      <c r="C90" s="65">
        <v>1.125</v>
      </c>
      <c r="D90" s="58">
        <v>10</v>
      </c>
      <c r="E90" s="61">
        <f t="shared" si="15"/>
        <v>200</v>
      </c>
      <c r="F90" s="61"/>
      <c r="G90" s="69">
        <v>13.1</v>
      </c>
      <c r="H90" s="61">
        <v>20</v>
      </c>
      <c r="I90" s="89"/>
      <c r="J90" s="89"/>
      <c r="K90" s="91">
        <f t="shared" si="16"/>
        <v>0</v>
      </c>
      <c r="L90" s="91">
        <f t="shared" si="17"/>
        <v>0</v>
      </c>
      <c r="M90" s="91">
        <f t="shared" si="18"/>
        <v>0</v>
      </c>
      <c r="N90" s="91">
        <f t="shared" si="19"/>
        <v>0</v>
      </c>
      <c r="O90" s="61" t="s">
        <v>686</v>
      </c>
      <c r="P90" s="70" t="s">
        <v>248</v>
      </c>
    </row>
    <row r="91" spans="1:16">
      <c r="A91" s="58" t="s">
        <v>249</v>
      </c>
      <c r="B91" s="58" t="s">
        <v>250</v>
      </c>
      <c r="C91" s="65">
        <v>1.375</v>
      </c>
      <c r="D91" s="58">
        <v>1</v>
      </c>
      <c r="E91" s="61">
        <f t="shared" si="15"/>
        <v>12</v>
      </c>
      <c r="F91" s="61"/>
      <c r="G91" s="69">
        <v>10.6</v>
      </c>
      <c r="H91" s="61">
        <v>12</v>
      </c>
      <c r="I91" s="89"/>
      <c r="J91" s="89"/>
      <c r="K91" s="91">
        <f t="shared" si="16"/>
        <v>0</v>
      </c>
      <c r="L91" s="91">
        <f t="shared" si="17"/>
        <v>0</v>
      </c>
      <c r="M91" s="91">
        <f t="shared" si="18"/>
        <v>0</v>
      </c>
      <c r="N91" s="91">
        <f t="shared" si="19"/>
        <v>0</v>
      </c>
      <c r="O91" s="61" t="s">
        <v>686</v>
      </c>
      <c r="P91" s="70" t="s">
        <v>251</v>
      </c>
    </row>
    <row r="92" spans="1:16">
      <c r="A92" s="58" t="s">
        <v>252</v>
      </c>
      <c r="B92" s="58" t="s">
        <v>253</v>
      </c>
      <c r="C92" s="65">
        <v>1.375</v>
      </c>
      <c r="D92" s="58">
        <v>1</v>
      </c>
      <c r="E92" s="61">
        <f t="shared" si="15"/>
        <v>20</v>
      </c>
      <c r="F92" s="61"/>
      <c r="G92" s="69">
        <v>18</v>
      </c>
      <c r="H92" s="61">
        <v>20</v>
      </c>
      <c r="I92" s="89"/>
      <c r="J92" s="89"/>
      <c r="K92" s="91">
        <f t="shared" si="16"/>
        <v>0</v>
      </c>
      <c r="L92" s="91">
        <f t="shared" si="17"/>
        <v>0</v>
      </c>
      <c r="M92" s="91">
        <f t="shared" si="18"/>
        <v>0</v>
      </c>
      <c r="N92" s="91">
        <f t="shared" si="19"/>
        <v>0</v>
      </c>
      <c r="O92" s="61" t="s">
        <v>686</v>
      </c>
      <c r="P92" s="70" t="s">
        <v>254</v>
      </c>
    </row>
    <row r="93" spans="1:16">
      <c r="A93" s="58" t="s">
        <v>255</v>
      </c>
      <c r="B93" s="58" t="s">
        <v>256</v>
      </c>
      <c r="C93" s="65">
        <v>1.625</v>
      </c>
      <c r="D93" s="58">
        <v>1</v>
      </c>
      <c r="E93" s="61">
        <f t="shared" si="15"/>
        <v>12</v>
      </c>
      <c r="F93" s="61"/>
      <c r="G93" s="69">
        <v>13.68</v>
      </c>
      <c r="H93" s="61">
        <v>12</v>
      </c>
      <c r="I93" s="89"/>
      <c r="J93" s="89"/>
      <c r="K93" s="91">
        <f t="shared" si="16"/>
        <v>0</v>
      </c>
      <c r="L93" s="91">
        <f t="shared" si="17"/>
        <v>0</v>
      </c>
      <c r="M93" s="91">
        <f t="shared" si="18"/>
        <v>0</v>
      </c>
      <c r="N93" s="91">
        <f t="shared" si="19"/>
        <v>0</v>
      </c>
      <c r="O93" s="61" t="s">
        <v>686</v>
      </c>
      <c r="P93" s="70" t="s">
        <v>257</v>
      </c>
    </row>
    <row r="94" spans="1:16">
      <c r="A94" s="58" t="s">
        <v>258</v>
      </c>
      <c r="B94" s="58" t="s">
        <v>259</v>
      </c>
      <c r="C94" s="65">
        <v>1.625</v>
      </c>
      <c r="D94" s="58">
        <v>1</v>
      </c>
      <c r="E94" s="61">
        <f t="shared" si="15"/>
        <v>20</v>
      </c>
      <c r="F94" s="61"/>
      <c r="G94" s="69">
        <v>23</v>
      </c>
      <c r="H94" s="61">
        <v>20</v>
      </c>
      <c r="I94" s="89"/>
      <c r="J94" s="89"/>
      <c r="K94" s="91">
        <f t="shared" si="16"/>
        <v>0</v>
      </c>
      <c r="L94" s="91">
        <f t="shared" si="17"/>
        <v>0</v>
      </c>
      <c r="M94" s="91">
        <f t="shared" si="18"/>
        <v>0</v>
      </c>
      <c r="N94" s="91">
        <f t="shared" si="19"/>
        <v>0</v>
      </c>
      <c r="O94" s="61" t="s">
        <v>686</v>
      </c>
      <c r="P94" s="70" t="s">
        <v>260</v>
      </c>
    </row>
    <row r="95" spans="1:16">
      <c r="A95" s="58" t="s">
        <v>261</v>
      </c>
      <c r="B95" s="58" t="s">
        <v>262</v>
      </c>
      <c r="C95" s="65">
        <v>2.125</v>
      </c>
      <c r="D95" s="58">
        <v>1</v>
      </c>
      <c r="E95" s="61">
        <f t="shared" si="15"/>
        <v>12</v>
      </c>
      <c r="F95" s="61"/>
      <c r="G95" s="69">
        <v>21</v>
      </c>
      <c r="H95" s="61">
        <v>12</v>
      </c>
      <c r="I95" s="89"/>
      <c r="J95" s="89"/>
      <c r="K95" s="91">
        <f t="shared" si="16"/>
        <v>0</v>
      </c>
      <c r="L95" s="91">
        <f t="shared" si="17"/>
        <v>0</v>
      </c>
      <c r="M95" s="91">
        <f t="shared" si="18"/>
        <v>0</v>
      </c>
      <c r="N95" s="91">
        <f t="shared" si="19"/>
        <v>0</v>
      </c>
      <c r="O95" s="61" t="s">
        <v>686</v>
      </c>
      <c r="P95" s="70" t="s">
        <v>263</v>
      </c>
    </row>
    <row r="96" spans="1:16">
      <c r="A96" s="58" t="s">
        <v>264</v>
      </c>
      <c r="B96" s="58" t="s">
        <v>265</v>
      </c>
      <c r="C96" s="65">
        <v>2.125</v>
      </c>
      <c r="D96" s="58">
        <v>1</v>
      </c>
      <c r="E96" s="61">
        <f t="shared" si="15"/>
        <v>20</v>
      </c>
      <c r="F96" s="61"/>
      <c r="G96" s="69">
        <v>35</v>
      </c>
      <c r="H96" s="61">
        <v>20</v>
      </c>
      <c r="I96" s="89"/>
      <c r="J96" s="89"/>
      <c r="K96" s="91">
        <f t="shared" si="16"/>
        <v>0</v>
      </c>
      <c r="L96" s="91">
        <f t="shared" si="17"/>
        <v>0</v>
      </c>
      <c r="M96" s="91">
        <f t="shared" si="18"/>
        <v>0</v>
      </c>
      <c r="N96" s="91">
        <f t="shared" si="19"/>
        <v>0</v>
      </c>
      <c r="O96" s="61" t="s">
        <v>686</v>
      </c>
      <c r="P96" s="70" t="s">
        <v>266</v>
      </c>
    </row>
    <row r="97" spans="1:16">
      <c r="A97" s="58" t="s">
        <v>267</v>
      </c>
      <c r="B97" s="58" t="s">
        <v>268</v>
      </c>
      <c r="C97" s="65">
        <v>2.625</v>
      </c>
      <c r="D97" s="58">
        <v>1</v>
      </c>
      <c r="E97" s="61">
        <f t="shared" si="15"/>
        <v>12</v>
      </c>
      <c r="F97" s="61"/>
      <c r="G97" s="69">
        <v>29.76</v>
      </c>
      <c r="H97" s="61">
        <v>12</v>
      </c>
      <c r="I97" s="89"/>
      <c r="J97" s="89"/>
      <c r="K97" s="91">
        <f t="shared" si="16"/>
        <v>0</v>
      </c>
      <c r="L97" s="91">
        <f t="shared" si="17"/>
        <v>0</v>
      </c>
      <c r="M97" s="91">
        <f t="shared" si="18"/>
        <v>0</v>
      </c>
      <c r="N97" s="91">
        <f t="shared" si="19"/>
        <v>0</v>
      </c>
      <c r="O97" s="61" t="s">
        <v>686</v>
      </c>
      <c r="P97" s="70" t="s">
        <v>269</v>
      </c>
    </row>
    <row r="98" spans="1:16">
      <c r="A98" s="58" t="s">
        <v>270</v>
      </c>
      <c r="B98" s="58" t="s">
        <v>271</v>
      </c>
      <c r="C98" s="65">
        <v>2.625</v>
      </c>
      <c r="D98" s="58">
        <v>1</v>
      </c>
      <c r="E98" s="61">
        <f t="shared" si="15"/>
        <v>20</v>
      </c>
      <c r="F98" s="61"/>
      <c r="G98" s="69">
        <v>50</v>
      </c>
      <c r="H98" s="61">
        <v>20</v>
      </c>
      <c r="I98" s="89"/>
      <c r="J98" s="89"/>
      <c r="K98" s="91">
        <f t="shared" si="16"/>
        <v>0</v>
      </c>
      <c r="L98" s="91">
        <f t="shared" si="17"/>
        <v>0</v>
      </c>
      <c r="M98" s="91">
        <f t="shared" si="18"/>
        <v>0</v>
      </c>
      <c r="N98" s="91">
        <f t="shared" si="19"/>
        <v>0</v>
      </c>
      <c r="O98" s="61" t="s">
        <v>686</v>
      </c>
      <c r="P98" s="70" t="s">
        <v>272</v>
      </c>
    </row>
    <row r="99" spans="1:16">
      <c r="A99" s="58" t="s">
        <v>273</v>
      </c>
      <c r="B99" s="58" t="s">
        <v>274</v>
      </c>
      <c r="C99" s="65">
        <v>3.125</v>
      </c>
      <c r="D99" s="58">
        <v>1</v>
      </c>
      <c r="E99" s="61">
        <f t="shared" si="15"/>
        <v>12</v>
      </c>
      <c r="F99" s="61"/>
      <c r="G99" s="69">
        <v>39.96</v>
      </c>
      <c r="H99" s="61">
        <v>12</v>
      </c>
      <c r="I99" s="89"/>
      <c r="J99" s="89"/>
      <c r="K99" s="91">
        <f t="shared" si="16"/>
        <v>0</v>
      </c>
      <c r="L99" s="91">
        <f t="shared" si="17"/>
        <v>0</v>
      </c>
      <c r="M99" s="91">
        <f t="shared" si="18"/>
        <v>0</v>
      </c>
      <c r="N99" s="91">
        <f t="shared" si="19"/>
        <v>0</v>
      </c>
      <c r="O99" s="61" t="s">
        <v>686</v>
      </c>
      <c r="P99" s="64" t="s">
        <v>275</v>
      </c>
    </row>
    <row r="100" spans="1:16">
      <c r="A100" s="58" t="s">
        <v>276</v>
      </c>
      <c r="B100" s="58" t="s">
        <v>277</v>
      </c>
      <c r="C100" s="65">
        <v>3.125</v>
      </c>
      <c r="D100" s="58">
        <v>1</v>
      </c>
      <c r="E100" s="61">
        <f t="shared" si="15"/>
        <v>20</v>
      </c>
      <c r="F100" s="61"/>
      <c r="G100" s="69">
        <v>67</v>
      </c>
      <c r="H100" s="61">
        <v>20</v>
      </c>
      <c r="I100" s="89"/>
      <c r="J100" s="89"/>
      <c r="K100" s="91">
        <f t="shared" si="16"/>
        <v>0</v>
      </c>
      <c r="L100" s="91">
        <f t="shared" si="17"/>
        <v>0</v>
      </c>
      <c r="M100" s="91">
        <f t="shared" si="18"/>
        <v>0</v>
      </c>
      <c r="N100" s="91">
        <f t="shared" si="19"/>
        <v>0</v>
      </c>
      <c r="O100" s="61" t="s">
        <v>686</v>
      </c>
      <c r="P100" s="70" t="s">
        <v>278</v>
      </c>
    </row>
    <row r="101" spans="1:16">
      <c r="A101" s="58" t="s">
        <v>279</v>
      </c>
      <c r="B101" s="58" t="s">
        <v>280</v>
      </c>
      <c r="C101" s="65">
        <v>3.625</v>
      </c>
      <c r="D101" s="58">
        <v>1</v>
      </c>
      <c r="E101" s="61">
        <f t="shared" si="15"/>
        <v>12</v>
      </c>
      <c r="F101" s="61"/>
      <c r="G101" s="69">
        <v>51.48</v>
      </c>
      <c r="H101" s="61">
        <v>12</v>
      </c>
      <c r="I101" s="89"/>
      <c r="J101" s="89"/>
      <c r="K101" s="91">
        <f t="shared" si="16"/>
        <v>0</v>
      </c>
      <c r="L101" s="91">
        <f t="shared" si="17"/>
        <v>0</v>
      </c>
      <c r="M101" s="91">
        <f t="shared" si="18"/>
        <v>0</v>
      </c>
      <c r="N101" s="91">
        <f t="shared" si="19"/>
        <v>0</v>
      </c>
      <c r="O101" s="61" t="s">
        <v>686</v>
      </c>
      <c r="P101" s="72" t="s">
        <v>281</v>
      </c>
    </row>
    <row r="102" spans="1:16">
      <c r="A102" s="58" t="s">
        <v>282</v>
      </c>
      <c r="B102" s="58" t="s">
        <v>283</v>
      </c>
      <c r="C102" s="65">
        <v>3.625</v>
      </c>
      <c r="D102" s="58">
        <v>1</v>
      </c>
      <c r="E102" s="61">
        <f t="shared" si="15"/>
        <v>20</v>
      </c>
      <c r="F102" s="61"/>
      <c r="G102" s="69">
        <v>86</v>
      </c>
      <c r="H102" s="61">
        <v>20</v>
      </c>
      <c r="I102" s="89"/>
      <c r="J102" s="89"/>
      <c r="K102" s="91">
        <f t="shared" si="16"/>
        <v>0</v>
      </c>
      <c r="L102" s="91">
        <f t="shared" si="17"/>
        <v>0</v>
      </c>
      <c r="M102" s="91">
        <f t="shared" si="18"/>
        <v>0</v>
      </c>
      <c r="N102" s="91">
        <f t="shared" si="19"/>
        <v>0</v>
      </c>
      <c r="O102" s="61" t="s">
        <v>686</v>
      </c>
      <c r="P102" s="72" t="s">
        <v>284</v>
      </c>
    </row>
    <row r="103" spans="1:16">
      <c r="A103" s="58" t="s">
        <v>285</v>
      </c>
      <c r="B103" s="58" t="s">
        <v>286</v>
      </c>
      <c r="C103" s="65">
        <v>4.125</v>
      </c>
      <c r="D103" s="58">
        <v>1</v>
      </c>
      <c r="E103" s="61">
        <f t="shared" si="15"/>
        <v>12</v>
      </c>
      <c r="F103" s="61"/>
      <c r="G103" s="69">
        <v>64.56</v>
      </c>
      <c r="H103" s="61">
        <v>12</v>
      </c>
      <c r="I103" s="89"/>
      <c r="J103" s="89"/>
      <c r="K103" s="91">
        <f t="shared" si="16"/>
        <v>0</v>
      </c>
      <c r="L103" s="91">
        <f t="shared" si="17"/>
        <v>0</v>
      </c>
      <c r="M103" s="91">
        <f t="shared" si="18"/>
        <v>0</v>
      </c>
      <c r="N103" s="91">
        <f t="shared" si="19"/>
        <v>0</v>
      </c>
      <c r="O103" s="61" t="s">
        <v>686</v>
      </c>
      <c r="P103" s="64" t="s">
        <v>287</v>
      </c>
    </row>
    <row r="104" spans="1:16">
      <c r="A104" s="58" t="s">
        <v>288</v>
      </c>
      <c r="B104" s="58" t="s">
        <v>289</v>
      </c>
      <c r="C104" s="65">
        <v>4.125</v>
      </c>
      <c r="D104" s="58">
        <v>1</v>
      </c>
      <c r="E104" s="61">
        <f t="shared" si="15"/>
        <v>20</v>
      </c>
      <c r="F104" s="61"/>
      <c r="G104" s="69">
        <v>108</v>
      </c>
      <c r="H104" s="61">
        <v>20</v>
      </c>
      <c r="I104" s="89"/>
      <c r="J104" s="89"/>
      <c r="K104" s="91">
        <f t="shared" si="16"/>
        <v>0</v>
      </c>
      <c r="L104" s="91">
        <f t="shared" si="17"/>
        <v>0</v>
      </c>
      <c r="M104" s="91">
        <f t="shared" si="18"/>
        <v>0</v>
      </c>
      <c r="N104" s="91">
        <f t="shared" si="19"/>
        <v>0</v>
      </c>
      <c r="O104" s="61" t="s">
        <v>686</v>
      </c>
      <c r="P104" s="70" t="s">
        <v>290</v>
      </c>
    </row>
    <row r="105" spans="1:16">
      <c r="A105" s="61" t="s">
        <v>687</v>
      </c>
      <c r="B105" s="61" t="s">
        <v>687</v>
      </c>
      <c r="C105" s="67" t="s">
        <v>687</v>
      </c>
      <c r="D105" s="61" t="s">
        <v>687</v>
      </c>
      <c r="E105" s="61"/>
      <c r="F105" s="61" t="s">
        <v>687</v>
      </c>
      <c r="G105" s="68" t="s">
        <v>687</v>
      </c>
      <c r="H105" s="61"/>
      <c r="I105" s="89" t="s">
        <v>687</v>
      </c>
      <c r="J105" s="89" t="s">
        <v>687</v>
      </c>
      <c r="K105" s="91" t="s">
        <v>687</v>
      </c>
      <c r="L105" s="91" t="s">
        <v>687</v>
      </c>
      <c r="M105" s="91"/>
      <c r="N105" s="91"/>
      <c r="O105" s="61" t="s">
        <v>687</v>
      </c>
      <c r="P105" s="61" t="s">
        <v>687</v>
      </c>
    </row>
    <row r="106" spans="1:16">
      <c r="A106" s="58" t="s">
        <v>291</v>
      </c>
      <c r="B106" s="58" t="s">
        <v>292</v>
      </c>
      <c r="C106" s="65">
        <v>0.375</v>
      </c>
      <c r="D106" s="58">
        <v>5</v>
      </c>
      <c r="E106" s="61">
        <f t="shared" ref="E106:E114" si="20">D106*H106</f>
        <v>300</v>
      </c>
      <c r="F106" s="61"/>
      <c r="G106" s="49">
        <v>7.56</v>
      </c>
      <c r="H106" s="61">
        <v>60</v>
      </c>
      <c r="I106" s="89"/>
      <c r="J106" s="89"/>
      <c r="K106" s="91">
        <f t="shared" ref="K106:K114" si="21">(I106/H106)*G106</f>
        <v>0</v>
      </c>
      <c r="L106" s="91">
        <f t="shared" ref="L106:L114" si="22">J106*G106</f>
        <v>0</v>
      </c>
      <c r="M106" s="91">
        <f t="shared" ref="M106:M114" si="23">I106/E106</f>
        <v>0</v>
      </c>
      <c r="N106" s="91">
        <f t="shared" ref="N106:N114" si="24">J106/D106</f>
        <v>0</v>
      </c>
      <c r="O106" s="61" t="s">
        <v>686</v>
      </c>
      <c r="P106" s="64" t="s">
        <v>293</v>
      </c>
    </row>
    <row r="107" spans="1:16">
      <c r="A107" s="58" t="s">
        <v>294</v>
      </c>
      <c r="B107" s="58" t="s">
        <v>295</v>
      </c>
      <c r="C107" s="65">
        <v>0.5</v>
      </c>
      <c r="D107" s="58">
        <v>5</v>
      </c>
      <c r="E107" s="61">
        <f t="shared" si="20"/>
        <v>300</v>
      </c>
      <c r="F107" s="61"/>
      <c r="G107" s="49">
        <v>11.88</v>
      </c>
      <c r="H107" s="61">
        <v>60</v>
      </c>
      <c r="I107" s="89"/>
      <c r="J107" s="89"/>
      <c r="K107" s="91">
        <f t="shared" si="21"/>
        <v>0</v>
      </c>
      <c r="L107" s="91">
        <f t="shared" si="22"/>
        <v>0</v>
      </c>
      <c r="M107" s="91">
        <f t="shared" si="23"/>
        <v>0</v>
      </c>
      <c r="N107" s="91">
        <f t="shared" si="24"/>
        <v>0</v>
      </c>
      <c r="O107" s="61" t="s">
        <v>686</v>
      </c>
      <c r="P107" s="64" t="s">
        <v>296</v>
      </c>
    </row>
    <row r="108" spans="1:16">
      <c r="A108" s="58" t="s">
        <v>297</v>
      </c>
      <c r="B108" s="58" t="s">
        <v>298</v>
      </c>
      <c r="C108" s="65">
        <v>0.625</v>
      </c>
      <c r="D108" s="58">
        <v>5</v>
      </c>
      <c r="E108" s="61">
        <f t="shared" si="20"/>
        <v>300</v>
      </c>
      <c r="F108" s="61"/>
      <c r="G108" s="49">
        <v>17.100000000000001</v>
      </c>
      <c r="H108" s="61">
        <v>60</v>
      </c>
      <c r="I108" s="89"/>
      <c r="J108" s="89"/>
      <c r="K108" s="91">
        <f t="shared" si="21"/>
        <v>0</v>
      </c>
      <c r="L108" s="91">
        <f t="shared" si="22"/>
        <v>0</v>
      </c>
      <c r="M108" s="91">
        <f t="shared" si="23"/>
        <v>0</v>
      </c>
      <c r="N108" s="91">
        <f t="shared" si="24"/>
        <v>0</v>
      </c>
      <c r="O108" s="61" t="s">
        <v>686</v>
      </c>
      <c r="P108" s="64" t="s">
        <v>299</v>
      </c>
    </row>
    <row r="109" spans="1:16">
      <c r="A109" s="58" t="s">
        <v>300</v>
      </c>
      <c r="B109" s="58" t="s">
        <v>301</v>
      </c>
      <c r="C109" s="65">
        <v>0.625</v>
      </c>
      <c r="D109" s="58">
        <v>6</v>
      </c>
      <c r="E109" s="61">
        <f t="shared" si="20"/>
        <v>180</v>
      </c>
      <c r="F109" s="61"/>
      <c r="G109" s="49">
        <v>8.5500000000000007</v>
      </c>
      <c r="H109" s="61">
        <v>30</v>
      </c>
      <c r="I109" s="89"/>
      <c r="J109" s="89"/>
      <c r="K109" s="91">
        <f t="shared" si="21"/>
        <v>0</v>
      </c>
      <c r="L109" s="91">
        <f t="shared" si="22"/>
        <v>0</v>
      </c>
      <c r="M109" s="91">
        <f t="shared" si="23"/>
        <v>0</v>
      </c>
      <c r="N109" s="91">
        <f t="shared" si="24"/>
        <v>0</v>
      </c>
      <c r="O109" s="61" t="s">
        <v>686</v>
      </c>
      <c r="P109" s="64" t="s">
        <v>302</v>
      </c>
    </row>
    <row r="110" spans="1:16">
      <c r="A110" s="58" t="s">
        <v>303</v>
      </c>
      <c r="B110" s="58" t="s">
        <v>304</v>
      </c>
      <c r="C110" s="65">
        <v>0.875</v>
      </c>
      <c r="D110" s="58">
        <v>3</v>
      </c>
      <c r="E110" s="61">
        <f t="shared" si="20"/>
        <v>180</v>
      </c>
      <c r="F110" s="61"/>
      <c r="G110" s="49">
        <v>27.3</v>
      </c>
      <c r="H110" s="61">
        <v>60</v>
      </c>
      <c r="I110" s="89"/>
      <c r="J110" s="89"/>
      <c r="K110" s="91">
        <f t="shared" si="21"/>
        <v>0</v>
      </c>
      <c r="L110" s="91">
        <f t="shared" si="22"/>
        <v>0</v>
      </c>
      <c r="M110" s="91">
        <f t="shared" si="23"/>
        <v>0</v>
      </c>
      <c r="N110" s="91">
        <f t="shared" si="24"/>
        <v>0</v>
      </c>
      <c r="O110" s="61" t="s">
        <v>686</v>
      </c>
      <c r="P110" s="64" t="s">
        <v>305</v>
      </c>
    </row>
    <row r="111" spans="1:16">
      <c r="A111" s="58" t="s">
        <v>306</v>
      </c>
      <c r="B111" s="58" t="s">
        <v>307</v>
      </c>
      <c r="C111" s="65">
        <v>0.875</v>
      </c>
      <c r="D111" s="58">
        <v>6</v>
      </c>
      <c r="E111" s="61">
        <f t="shared" si="20"/>
        <v>180</v>
      </c>
      <c r="F111" s="61"/>
      <c r="G111" s="49">
        <v>13.65</v>
      </c>
      <c r="H111" s="61">
        <v>30</v>
      </c>
      <c r="I111" s="89"/>
      <c r="J111" s="89"/>
      <c r="K111" s="91">
        <f t="shared" si="21"/>
        <v>0</v>
      </c>
      <c r="L111" s="91">
        <f t="shared" si="22"/>
        <v>0</v>
      </c>
      <c r="M111" s="91">
        <f t="shared" si="23"/>
        <v>0</v>
      </c>
      <c r="N111" s="91">
        <f t="shared" si="24"/>
        <v>0</v>
      </c>
      <c r="O111" s="61" t="s">
        <v>686</v>
      </c>
      <c r="P111" s="64" t="s">
        <v>308</v>
      </c>
    </row>
    <row r="112" spans="1:16">
      <c r="A112" s="58" t="s">
        <v>309</v>
      </c>
      <c r="B112" s="58" t="s">
        <v>310</v>
      </c>
      <c r="C112" s="65">
        <v>1.125</v>
      </c>
      <c r="D112" s="58">
        <v>2</v>
      </c>
      <c r="E112" s="61">
        <f t="shared" si="20"/>
        <v>120</v>
      </c>
      <c r="F112" s="61"/>
      <c r="G112" s="49">
        <v>39.299999999999997</v>
      </c>
      <c r="H112" s="61">
        <v>60</v>
      </c>
      <c r="I112" s="89"/>
      <c r="J112" s="89"/>
      <c r="K112" s="91">
        <f t="shared" si="21"/>
        <v>0</v>
      </c>
      <c r="L112" s="91">
        <f t="shared" si="22"/>
        <v>0</v>
      </c>
      <c r="M112" s="91">
        <f t="shared" si="23"/>
        <v>0</v>
      </c>
      <c r="N112" s="91">
        <f t="shared" si="24"/>
        <v>0</v>
      </c>
      <c r="O112" s="61" t="s">
        <v>686</v>
      </c>
      <c r="P112" s="70" t="s">
        <v>311</v>
      </c>
    </row>
    <row r="113" spans="1:16">
      <c r="A113" s="58" t="s">
        <v>312</v>
      </c>
      <c r="B113" s="58" t="s">
        <v>313</v>
      </c>
      <c r="C113" s="65">
        <v>1.375</v>
      </c>
      <c r="D113" s="58">
        <v>1</v>
      </c>
      <c r="E113" s="61">
        <f t="shared" si="20"/>
        <v>60</v>
      </c>
      <c r="F113" s="61"/>
      <c r="G113" s="49">
        <v>53.04</v>
      </c>
      <c r="H113" s="61">
        <v>60</v>
      </c>
      <c r="I113" s="89"/>
      <c r="J113" s="89"/>
      <c r="K113" s="91">
        <f t="shared" si="21"/>
        <v>0</v>
      </c>
      <c r="L113" s="91">
        <f t="shared" si="22"/>
        <v>0</v>
      </c>
      <c r="M113" s="91">
        <f t="shared" si="23"/>
        <v>0</v>
      </c>
      <c r="N113" s="91">
        <f t="shared" si="24"/>
        <v>0</v>
      </c>
      <c r="O113" s="61" t="s">
        <v>686</v>
      </c>
      <c r="P113" s="70" t="s">
        <v>314</v>
      </c>
    </row>
    <row r="114" spans="1:16">
      <c r="A114" s="58" t="s">
        <v>315</v>
      </c>
      <c r="B114" s="58" t="s">
        <v>316</v>
      </c>
      <c r="C114" s="65">
        <v>1.625</v>
      </c>
      <c r="D114" s="58">
        <v>1</v>
      </c>
      <c r="E114" s="61">
        <f t="shared" si="20"/>
        <v>60</v>
      </c>
      <c r="F114" s="61"/>
      <c r="G114" s="49">
        <v>68.400000000000006</v>
      </c>
      <c r="H114" s="61">
        <v>60</v>
      </c>
      <c r="I114" s="89"/>
      <c r="J114" s="89"/>
      <c r="K114" s="91">
        <f t="shared" si="21"/>
        <v>0</v>
      </c>
      <c r="L114" s="91">
        <f t="shared" si="22"/>
        <v>0</v>
      </c>
      <c r="M114" s="91">
        <f t="shared" si="23"/>
        <v>0</v>
      </c>
      <c r="N114" s="91">
        <f t="shared" si="24"/>
        <v>0</v>
      </c>
      <c r="O114" s="61" t="s">
        <v>686</v>
      </c>
      <c r="P114" s="70" t="s">
        <v>317</v>
      </c>
    </row>
    <row r="115" spans="1:16">
      <c r="A115" s="61" t="s">
        <v>687</v>
      </c>
      <c r="B115" s="61" t="s">
        <v>687</v>
      </c>
      <c r="C115" s="67" t="s">
        <v>687</v>
      </c>
      <c r="D115" s="61" t="s">
        <v>687</v>
      </c>
      <c r="E115" s="61"/>
      <c r="F115" s="61" t="s">
        <v>687</v>
      </c>
      <c r="G115" s="68" t="s">
        <v>687</v>
      </c>
      <c r="H115" s="61"/>
      <c r="I115" s="89" t="s">
        <v>687</v>
      </c>
      <c r="J115" s="89" t="s">
        <v>687</v>
      </c>
      <c r="K115" s="91" t="s">
        <v>687</v>
      </c>
      <c r="L115" s="91" t="s">
        <v>687</v>
      </c>
      <c r="M115" s="91"/>
      <c r="N115" s="91"/>
      <c r="O115" s="61" t="s">
        <v>687</v>
      </c>
      <c r="P115" s="61" t="s">
        <v>687</v>
      </c>
    </row>
    <row r="116" spans="1:16">
      <c r="A116" s="74" t="s">
        <v>318</v>
      </c>
      <c r="B116" s="74" t="s">
        <v>319</v>
      </c>
      <c r="C116" s="65">
        <v>0.5</v>
      </c>
      <c r="D116" s="58">
        <v>1</v>
      </c>
      <c r="E116" s="61">
        <f t="shared" ref="E116:E156" si="25">D116*H116</f>
        <v>12</v>
      </c>
      <c r="F116" s="61"/>
      <c r="G116" s="69">
        <v>1.74</v>
      </c>
      <c r="H116" s="61">
        <v>12</v>
      </c>
      <c r="I116" s="89"/>
      <c r="J116" s="89"/>
      <c r="K116" s="91">
        <f t="shared" ref="K116:K156" si="26">(I116/H116)*G116</f>
        <v>0</v>
      </c>
      <c r="L116" s="91">
        <f t="shared" ref="L116:L156" si="27">J116*G116</f>
        <v>0</v>
      </c>
      <c r="M116" s="91">
        <f t="shared" ref="M116:M156" si="28">I116/E116</f>
        <v>0</v>
      </c>
      <c r="N116" s="91">
        <f t="shared" ref="N116:N156" si="29">J116/D116</f>
        <v>0</v>
      </c>
      <c r="O116" s="61" t="s">
        <v>686</v>
      </c>
      <c r="P116" s="70" t="s">
        <v>320</v>
      </c>
    </row>
    <row r="117" spans="1:16">
      <c r="A117" s="74" t="s">
        <v>321</v>
      </c>
      <c r="B117" s="74" t="s">
        <v>322</v>
      </c>
      <c r="C117" s="65">
        <v>0.625</v>
      </c>
      <c r="D117" s="58">
        <v>30</v>
      </c>
      <c r="E117" s="61">
        <f t="shared" si="25"/>
        <v>90</v>
      </c>
      <c r="F117" s="61"/>
      <c r="G117" s="69">
        <v>0.6</v>
      </c>
      <c r="H117" s="61">
        <v>3</v>
      </c>
      <c r="I117" s="89"/>
      <c r="J117" s="89"/>
      <c r="K117" s="91">
        <f t="shared" si="26"/>
        <v>0</v>
      </c>
      <c r="L117" s="91">
        <f t="shared" si="27"/>
        <v>0</v>
      </c>
      <c r="M117" s="91">
        <f t="shared" si="28"/>
        <v>0</v>
      </c>
      <c r="N117" s="91">
        <f t="shared" si="29"/>
        <v>0</v>
      </c>
      <c r="O117" s="61" t="s">
        <v>686</v>
      </c>
      <c r="P117" s="70" t="s">
        <v>323</v>
      </c>
    </row>
    <row r="118" spans="1:16">
      <c r="A118" s="74" t="s">
        <v>324</v>
      </c>
      <c r="B118" s="74" t="s">
        <v>325</v>
      </c>
      <c r="C118" s="65">
        <v>0.625</v>
      </c>
      <c r="D118" s="58">
        <v>10</v>
      </c>
      <c r="E118" s="61">
        <f t="shared" si="25"/>
        <v>60</v>
      </c>
      <c r="F118" s="61"/>
      <c r="G118" s="69">
        <v>2.7</v>
      </c>
      <c r="H118" s="61">
        <v>6</v>
      </c>
      <c r="I118" s="89"/>
      <c r="J118" s="89"/>
      <c r="K118" s="91">
        <f t="shared" si="26"/>
        <v>0</v>
      </c>
      <c r="L118" s="91">
        <f t="shared" si="27"/>
        <v>0</v>
      </c>
      <c r="M118" s="91">
        <f t="shared" si="28"/>
        <v>0</v>
      </c>
      <c r="N118" s="91">
        <f t="shared" si="29"/>
        <v>0</v>
      </c>
      <c r="O118" s="61" t="s">
        <v>686</v>
      </c>
      <c r="P118" s="70" t="s">
        <v>326</v>
      </c>
    </row>
    <row r="119" spans="1:16">
      <c r="A119" s="74" t="s">
        <v>327</v>
      </c>
      <c r="B119" s="74" t="s">
        <v>328</v>
      </c>
      <c r="C119" s="65">
        <v>0.625</v>
      </c>
      <c r="D119" s="58">
        <v>30</v>
      </c>
      <c r="E119" s="61">
        <f t="shared" si="25"/>
        <v>300</v>
      </c>
      <c r="F119" s="61"/>
      <c r="G119" s="69">
        <v>2.04</v>
      </c>
      <c r="H119" s="61">
        <v>10</v>
      </c>
      <c r="I119" s="89"/>
      <c r="J119" s="89"/>
      <c r="K119" s="91">
        <f t="shared" si="26"/>
        <v>0</v>
      </c>
      <c r="L119" s="91">
        <f t="shared" si="27"/>
        <v>0</v>
      </c>
      <c r="M119" s="91">
        <f t="shared" si="28"/>
        <v>0</v>
      </c>
      <c r="N119" s="91">
        <f t="shared" si="29"/>
        <v>0</v>
      </c>
      <c r="O119" s="61" t="s">
        <v>686</v>
      </c>
      <c r="P119" s="70" t="s">
        <v>329</v>
      </c>
    </row>
    <row r="120" spans="1:16">
      <c r="A120" s="74" t="s">
        <v>330</v>
      </c>
      <c r="B120" s="74" t="s">
        <v>331</v>
      </c>
      <c r="C120" s="65">
        <v>0.625</v>
      </c>
      <c r="D120" s="58">
        <v>30</v>
      </c>
      <c r="E120" s="61">
        <f t="shared" si="25"/>
        <v>360</v>
      </c>
      <c r="F120" s="61"/>
      <c r="G120" s="69">
        <v>2.4300000000000002</v>
      </c>
      <c r="H120" s="61">
        <v>12</v>
      </c>
      <c r="I120" s="89"/>
      <c r="J120" s="89"/>
      <c r="K120" s="91">
        <f t="shared" si="26"/>
        <v>0</v>
      </c>
      <c r="L120" s="91">
        <f t="shared" si="27"/>
        <v>0</v>
      </c>
      <c r="M120" s="91">
        <f t="shared" si="28"/>
        <v>0</v>
      </c>
      <c r="N120" s="91">
        <f t="shared" si="29"/>
        <v>0</v>
      </c>
      <c r="O120" s="61" t="s">
        <v>686</v>
      </c>
      <c r="P120" s="70" t="s">
        <v>332</v>
      </c>
    </row>
    <row r="121" spans="1:16">
      <c r="A121" s="74" t="s">
        <v>333</v>
      </c>
      <c r="B121" s="74" t="s">
        <v>334</v>
      </c>
      <c r="C121" s="65">
        <v>0.625</v>
      </c>
      <c r="D121" s="58">
        <v>10</v>
      </c>
      <c r="E121" s="61">
        <f t="shared" si="25"/>
        <v>120</v>
      </c>
      <c r="F121" s="61"/>
      <c r="G121" s="69">
        <v>2.4300000000000002</v>
      </c>
      <c r="H121" s="61">
        <v>12</v>
      </c>
      <c r="I121" s="89"/>
      <c r="J121" s="89"/>
      <c r="K121" s="91">
        <f t="shared" si="26"/>
        <v>0</v>
      </c>
      <c r="L121" s="91">
        <f t="shared" si="27"/>
        <v>0</v>
      </c>
      <c r="M121" s="91">
        <f t="shared" si="28"/>
        <v>0</v>
      </c>
      <c r="N121" s="91">
        <f t="shared" si="29"/>
        <v>0</v>
      </c>
      <c r="O121" s="61" t="s">
        <v>686</v>
      </c>
      <c r="P121" s="70" t="s">
        <v>335</v>
      </c>
    </row>
    <row r="122" spans="1:16">
      <c r="A122" s="74" t="s">
        <v>336</v>
      </c>
      <c r="B122" s="74" t="s">
        <v>337</v>
      </c>
      <c r="C122" s="65">
        <v>0.625</v>
      </c>
      <c r="D122" s="58">
        <v>25</v>
      </c>
      <c r="E122" s="61">
        <f t="shared" si="25"/>
        <v>500</v>
      </c>
      <c r="F122" s="61"/>
      <c r="G122" s="69">
        <v>4.08</v>
      </c>
      <c r="H122" s="61">
        <v>20</v>
      </c>
      <c r="I122" s="89"/>
      <c r="J122" s="89"/>
      <c r="K122" s="91">
        <f t="shared" si="26"/>
        <v>0</v>
      </c>
      <c r="L122" s="91">
        <f t="shared" si="27"/>
        <v>0</v>
      </c>
      <c r="M122" s="91">
        <f t="shared" si="28"/>
        <v>0</v>
      </c>
      <c r="N122" s="91">
        <f t="shared" si="29"/>
        <v>0</v>
      </c>
      <c r="O122" s="61" t="s">
        <v>686</v>
      </c>
      <c r="P122" s="64" t="s">
        <v>338</v>
      </c>
    </row>
    <row r="123" spans="1:16">
      <c r="A123" s="74" t="s">
        <v>339</v>
      </c>
      <c r="B123" s="74" t="s">
        <v>340</v>
      </c>
      <c r="C123" s="65">
        <v>0.875</v>
      </c>
      <c r="D123" s="58">
        <v>20</v>
      </c>
      <c r="E123" s="61">
        <f t="shared" si="25"/>
        <v>60</v>
      </c>
      <c r="F123" s="61"/>
      <c r="G123" s="69">
        <v>1</v>
      </c>
      <c r="H123" s="61">
        <v>3</v>
      </c>
      <c r="I123" s="89"/>
      <c r="J123" s="89"/>
      <c r="K123" s="91">
        <f t="shared" si="26"/>
        <v>0</v>
      </c>
      <c r="L123" s="91">
        <f t="shared" si="27"/>
        <v>0</v>
      </c>
      <c r="M123" s="91">
        <f t="shared" si="28"/>
        <v>0</v>
      </c>
      <c r="N123" s="91">
        <f t="shared" si="29"/>
        <v>0</v>
      </c>
      <c r="O123" s="61" t="s">
        <v>686</v>
      </c>
      <c r="P123" s="70" t="s">
        <v>341</v>
      </c>
    </row>
    <row r="124" spans="1:16">
      <c r="A124" s="74" t="s">
        <v>342</v>
      </c>
      <c r="B124" s="74" t="s">
        <v>343</v>
      </c>
      <c r="C124" s="65">
        <v>0.875</v>
      </c>
      <c r="D124" s="58">
        <v>10</v>
      </c>
      <c r="E124" s="61">
        <f t="shared" si="25"/>
        <v>60</v>
      </c>
      <c r="F124" s="61"/>
      <c r="G124" s="69">
        <v>2</v>
      </c>
      <c r="H124" s="61">
        <v>6</v>
      </c>
      <c r="I124" s="89"/>
      <c r="J124" s="89"/>
      <c r="K124" s="91">
        <f t="shared" si="26"/>
        <v>0</v>
      </c>
      <c r="L124" s="91">
        <f t="shared" si="27"/>
        <v>0</v>
      </c>
      <c r="M124" s="91">
        <f t="shared" si="28"/>
        <v>0</v>
      </c>
      <c r="N124" s="91">
        <f t="shared" si="29"/>
        <v>0</v>
      </c>
      <c r="O124" s="61" t="s">
        <v>686</v>
      </c>
      <c r="P124" s="70" t="s">
        <v>344</v>
      </c>
    </row>
    <row r="125" spans="1:16">
      <c r="A125" s="74" t="s">
        <v>345</v>
      </c>
      <c r="B125" s="74" t="s">
        <v>346</v>
      </c>
      <c r="C125" s="65">
        <v>0.875</v>
      </c>
      <c r="D125" s="58">
        <v>20</v>
      </c>
      <c r="E125" s="61">
        <f t="shared" si="25"/>
        <v>200</v>
      </c>
      <c r="F125" s="61"/>
      <c r="G125" s="69">
        <v>3.3</v>
      </c>
      <c r="H125" s="61">
        <v>10</v>
      </c>
      <c r="I125" s="89"/>
      <c r="J125" s="89"/>
      <c r="K125" s="91">
        <f t="shared" si="26"/>
        <v>0</v>
      </c>
      <c r="L125" s="91">
        <f t="shared" si="27"/>
        <v>0</v>
      </c>
      <c r="M125" s="91">
        <f t="shared" si="28"/>
        <v>0</v>
      </c>
      <c r="N125" s="91">
        <f t="shared" si="29"/>
        <v>0</v>
      </c>
      <c r="O125" s="61" t="s">
        <v>686</v>
      </c>
      <c r="P125" s="70" t="s">
        <v>347</v>
      </c>
    </row>
    <row r="126" spans="1:16">
      <c r="A126" s="74" t="s">
        <v>348</v>
      </c>
      <c r="B126" s="74" t="s">
        <v>349</v>
      </c>
      <c r="C126" s="65">
        <v>0.875</v>
      </c>
      <c r="D126" s="58">
        <v>20</v>
      </c>
      <c r="E126" s="61">
        <f t="shared" si="25"/>
        <v>240</v>
      </c>
      <c r="F126" s="61"/>
      <c r="G126" s="58">
        <v>3.95</v>
      </c>
      <c r="H126" s="61">
        <v>12</v>
      </c>
      <c r="I126" s="89"/>
      <c r="J126" s="89"/>
      <c r="K126" s="91">
        <f t="shared" si="26"/>
        <v>0</v>
      </c>
      <c r="L126" s="91">
        <f t="shared" si="27"/>
        <v>0</v>
      </c>
      <c r="M126" s="91">
        <f t="shared" si="28"/>
        <v>0</v>
      </c>
      <c r="N126" s="91">
        <f t="shared" si="29"/>
        <v>0</v>
      </c>
      <c r="O126" s="61" t="s">
        <v>686</v>
      </c>
      <c r="P126" s="70" t="s">
        <v>350</v>
      </c>
    </row>
    <row r="127" spans="1:16">
      <c r="A127" s="74" t="s">
        <v>351</v>
      </c>
      <c r="B127" s="74" t="s">
        <v>352</v>
      </c>
      <c r="C127" s="65">
        <v>0.875</v>
      </c>
      <c r="D127" s="58">
        <v>10</v>
      </c>
      <c r="E127" s="61">
        <f t="shared" si="25"/>
        <v>120</v>
      </c>
      <c r="F127" s="61"/>
      <c r="G127" s="69">
        <v>3.95</v>
      </c>
      <c r="H127" s="61">
        <v>12</v>
      </c>
      <c r="I127" s="89"/>
      <c r="J127" s="89"/>
      <c r="K127" s="91">
        <f t="shared" si="26"/>
        <v>0</v>
      </c>
      <c r="L127" s="91">
        <f t="shared" si="27"/>
        <v>0</v>
      </c>
      <c r="M127" s="91">
        <f t="shared" si="28"/>
        <v>0</v>
      </c>
      <c r="N127" s="91">
        <f t="shared" si="29"/>
        <v>0</v>
      </c>
      <c r="O127" s="61" t="s">
        <v>686</v>
      </c>
      <c r="P127" s="70" t="s">
        <v>353</v>
      </c>
    </row>
    <row r="128" spans="1:16">
      <c r="A128" s="74" t="s">
        <v>354</v>
      </c>
      <c r="B128" s="74" t="s">
        <v>355</v>
      </c>
      <c r="C128" s="65">
        <v>0.875</v>
      </c>
      <c r="D128" s="58">
        <v>10</v>
      </c>
      <c r="E128" s="61">
        <f t="shared" si="25"/>
        <v>200</v>
      </c>
      <c r="F128" s="61"/>
      <c r="G128" s="69">
        <v>6.6</v>
      </c>
      <c r="H128" s="61">
        <v>20</v>
      </c>
      <c r="I128" s="89"/>
      <c r="J128" s="89"/>
      <c r="K128" s="91">
        <f t="shared" si="26"/>
        <v>0</v>
      </c>
      <c r="L128" s="91">
        <f t="shared" si="27"/>
        <v>0</v>
      </c>
      <c r="M128" s="91">
        <f t="shared" si="28"/>
        <v>0</v>
      </c>
      <c r="N128" s="91">
        <f t="shared" si="29"/>
        <v>0</v>
      </c>
      <c r="O128" s="61" t="s">
        <v>686</v>
      </c>
      <c r="P128" s="70" t="s">
        <v>356</v>
      </c>
    </row>
    <row r="129" spans="1:16">
      <c r="A129" s="74" t="s">
        <v>357</v>
      </c>
      <c r="B129" s="74" t="s">
        <v>358</v>
      </c>
      <c r="C129" s="65">
        <v>1.125</v>
      </c>
      <c r="D129" s="58">
        <v>1</v>
      </c>
      <c r="E129" s="61">
        <f t="shared" si="25"/>
        <v>12</v>
      </c>
      <c r="F129" s="61"/>
      <c r="G129" s="69">
        <v>5.6</v>
      </c>
      <c r="H129" s="61">
        <v>12</v>
      </c>
      <c r="I129" s="89"/>
      <c r="J129" s="89"/>
      <c r="K129" s="91">
        <f t="shared" si="26"/>
        <v>0</v>
      </c>
      <c r="L129" s="91">
        <f t="shared" si="27"/>
        <v>0</v>
      </c>
      <c r="M129" s="91">
        <f t="shared" si="28"/>
        <v>0</v>
      </c>
      <c r="N129" s="91">
        <f t="shared" si="29"/>
        <v>0</v>
      </c>
      <c r="O129" s="61" t="s">
        <v>686</v>
      </c>
      <c r="P129" s="70" t="s">
        <v>359</v>
      </c>
    </row>
    <row r="130" spans="1:16">
      <c r="A130" s="74" t="s">
        <v>360</v>
      </c>
      <c r="B130" s="74" t="s">
        <v>361</v>
      </c>
      <c r="C130" s="65">
        <v>1.125</v>
      </c>
      <c r="D130" s="58">
        <v>10</v>
      </c>
      <c r="E130" s="61">
        <f t="shared" si="25"/>
        <v>200</v>
      </c>
      <c r="F130" s="61"/>
      <c r="G130" s="69">
        <v>9.3000000000000007</v>
      </c>
      <c r="H130" s="61">
        <v>20</v>
      </c>
      <c r="I130" s="89"/>
      <c r="J130" s="89"/>
      <c r="K130" s="91">
        <f t="shared" si="26"/>
        <v>0</v>
      </c>
      <c r="L130" s="91">
        <f t="shared" si="27"/>
        <v>0</v>
      </c>
      <c r="M130" s="91">
        <f t="shared" si="28"/>
        <v>0</v>
      </c>
      <c r="N130" s="91">
        <f t="shared" si="29"/>
        <v>0</v>
      </c>
      <c r="O130" s="61" t="s">
        <v>686</v>
      </c>
      <c r="P130" s="70" t="s">
        <v>362</v>
      </c>
    </row>
    <row r="131" spans="1:16">
      <c r="A131" s="74" t="s">
        <v>363</v>
      </c>
      <c r="B131" s="74" t="s">
        <v>364</v>
      </c>
      <c r="C131" s="65">
        <v>1.375</v>
      </c>
      <c r="D131" s="58">
        <v>1</v>
      </c>
      <c r="E131" s="61">
        <f t="shared" si="25"/>
        <v>12</v>
      </c>
      <c r="F131" s="61"/>
      <c r="G131" s="69">
        <v>8.1839999999999993</v>
      </c>
      <c r="H131" s="61">
        <v>12</v>
      </c>
      <c r="I131" s="89"/>
      <c r="J131" s="89"/>
      <c r="K131" s="91">
        <f t="shared" si="26"/>
        <v>0</v>
      </c>
      <c r="L131" s="91">
        <f t="shared" si="27"/>
        <v>0</v>
      </c>
      <c r="M131" s="91">
        <f t="shared" si="28"/>
        <v>0</v>
      </c>
      <c r="N131" s="91">
        <f t="shared" si="29"/>
        <v>0</v>
      </c>
      <c r="O131" s="61" t="s">
        <v>686</v>
      </c>
      <c r="P131" s="70" t="s">
        <v>365</v>
      </c>
    </row>
    <row r="132" spans="1:16">
      <c r="A132" s="74" t="s">
        <v>366</v>
      </c>
      <c r="B132" s="74" t="s">
        <v>367</v>
      </c>
      <c r="C132" s="65">
        <v>1.375</v>
      </c>
      <c r="D132" s="58">
        <v>1</v>
      </c>
      <c r="E132" s="61">
        <f t="shared" si="25"/>
        <v>20</v>
      </c>
      <c r="F132" s="61"/>
      <c r="G132" s="69">
        <v>14</v>
      </c>
      <c r="H132" s="61">
        <v>20</v>
      </c>
      <c r="I132" s="89"/>
      <c r="J132" s="89"/>
      <c r="K132" s="91">
        <f t="shared" si="26"/>
        <v>0</v>
      </c>
      <c r="L132" s="91">
        <f t="shared" si="27"/>
        <v>0</v>
      </c>
      <c r="M132" s="91">
        <f t="shared" si="28"/>
        <v>0</v>
      </c>
      <c r="N132" s="91">
        <f t="shared" si="29"/>
        <v>0</v>
      </c>
      <c r="O132" s="61" t="s">
        <v>686</v>
      </c>
      <c r="P132" s="70" t="s">
        <v>368</v>
      </c>
    </row>
    <row r="133" spans="1:16">
      <c r="A133" s="74" t="s">
        <v>369</v>
      </c>
      <c r="B133" s="74" t="s">
        <v>370</v>
      </c>
      <c r="C133" s="65">
        <v>1.625</v>
      </c>
      <c r="D133" s="58">
        <v>1</v>
      </c>
      <c r="E133" s="61">
        <f t="shared" si="25"/>
        <v>12</v>
      </c>
      <c r="F133" s="61"/>
      <c r="G133" s="69">
        <v>11.28</v>
      </c>
      <c r="H133" s="61">
        <v>12</v>
      </c>
      <c r="I133" s="89"/>
      <c r="J133" s="89"/>
      <c r="K133" s="91">
        <f t="shared" si="26"/>
        <v>0</v>
      </c>
      <c r="L133" s="91">
        <f t="shared" si="27"/>
        <v>0</v>
      </c>
      <c r="M133" s="91">
        <f t="shared" si="28"/>
        <v>0</v>
      </c>
      <c r="N133" s="91">
        <f t="shared" si="29"/>
        <v>0</v>
      </c>
      <c r="O133" s="61" t="s">
        <v>686</v>
      </c>
      <c r="P133" s="70" t="s">
        <v>371</v>
      </c>
    </row>
    <row r="134" spans="1:16">
      <c r="A134" s="74" t="s">
        <v>372</v>
      </c>
      <c r="B134" s="74" t="s">
        <v>373</v>
      </c>
      <c r="C134" s="65">
        <v>1.625</v>
      </c>
      <c r="D134" s="58">
        <v>1</v>
      </c>
      <c r="E134" s="61">
        <f t="shared" si="25"/>
        <v>20</v>
      </c>
      <c r="F134" s="61"/>
      <c r="G134" s="69">
        <v>19</v>
      </c>
      <c r="H134" s="61">
        <v>20</v>
      </c>
      <c r="I134" s="89"/>
      <c r="J134" s="89"/>
      <c r="K134" s="91">
        <f t="shared" si="26"/>
        <v>0</v>
      </c>
      <c r="L134" s="91">
        <f t="shared" si="27"/>
        <v>0</v>
      </c>
      <c r="M134" s="91">
        <f t="shared" si="28"/>
        <v>0</v>
      </c>
      <c r="N134" s="91">
        <f t="shared" si="29"/>
        <v>0</v>
      </c>
      <c r="O134" s="61" t="s">
        <v>686</v>
      </c>
      <c r="P134" s="70" t="s">
        <v>374</v>
      </c>
    </row>
    <row r="135" spans="1:16">
      <c r="A135" s="74" t="s">
        <v>375</v>
      </c>
      <c r="B135" s="74" t="s">
        <v>376</v>
      </c>
      <c r="C135" s="65">
        <v>2.125</v>
      </c>
      <c r="D135" s="58">
        <v>1</v>
      </c>
      <c r="E135" s="61">
        <f t="shared" si="25"/>
        <v>12</v>
      </c>
      <c r="F135" s="61"/>
      <c r="G135" s="69">
        <v>17.52</v>
      </c>
      <c r="H135" s="61">
        <v>12</v>
      </c>
      <c r="I135" s="89"/>
      <c r="J135" s="89"/>
      <c r="K135" s="91">
        <f t="shared" si="26"/>
        <v>0</v>
      </c>
      <c r="L135" s="91">
        <f t="shared" si="27"/>
        <v>0</v>
      </c>
      <c r="M135" s="91">
        <f t="shared" si="28"/>
        <v>0</v>
      </c>
      <c r="N135" s="91">
        <f t="shared" si="29"/>
        <v>0</v>
      </c>
      <c r="O135" s="61" t="s">
        <v>686</v>
      </c>
      <c r="P135" s="70" t="s">
        <v>377</v>
      </c>
    </row>
    <row r="136" spans="1:16">
      <c r="A136" s="74" t="s">
        <v>378</v>
      </c>
      <c r="B136" s="74" t="s">
        <v>379</v>
      </c>
      <c r="C136" s="65">
        <v>2.125</v>
      </c>
      <c r="D136" s="58">
        <v>1</v>
      </c>
      <c r="E136" s="61">
        <f t="shared" si="25"/>
        <v>20</v>
      </c>
      <c r="F136" s="61"/>
      <c r="G136" s="69">
        <v>29</v>
      </c>
      <c r="H136" s="61">
        <v>20</v>
      </c>
      <c r="I136" s="89"/>
      <c r="J136" s="89"/>
      <c r="K136" s="91">
        <f t="shared" si="26"/>
        <v>0</v>
      </c>
      <c r="L136" s="91">
        <f t="shared" si="27"/>
        <v>0</v>
      </c>
      <c r="M136" s="91">
        <f t="shared" si="28"/>
        <v>0</v>
      </c>
      <c r="N136" s="91">
        <f t="shared" si="29"/>
        <v>0</v>
      </c>
      <c r="O136" s="61" t="s">
        <v>686</v>
      </c>
      <c r="P136" s="70" t="s">
        <v>380</v>
      </c>
    </row>
    <row r="137" spans="1:16">
      <c r="A137" s="74" t="s">
        <v>381</v>
      </c>
      <c r="B137" s="74" t="s">
        <v>382</v>
      </c>
      <c r="C137" s="65">
        <v>2.625</v>
      </c>
      <c r="D137" s="58">
        <v>1</v>
      </c>
      <c r="E137" s="61">
        <f t="shared" si="25"/>
        <v>12</v>
      </c>
      <c r="F137" s="61"/>
      <c r="G137" s="69">
        <v>24.36</v>
      </c>
      <c r="H137" s="61">
        <v>12</v>
      </c>
      <c r="I137" s="89"/>
      <c r="J137" s="89"/>
      <c r="K137" s="91">
        <f t="shared" si="26"/>
        <v>0</v>
      </c>
      <c r="L137" s="91">
        <f t="shared" si="27"/>
        <v>0</v>
      </c>
      <c r="M137" s="91">
        <f t="shared" si="28"/>
        <v>0</v>
      </c>
      <c r="N137" s="91">
        <f t="shared" si="29"/>
        <v>0</v>
      </c>
      <c r="O137" s="61" t="s">
        <v>686</v>
      </c>
      <c r="P137" s="70" t="s">
        <v>383</v>
      </c>
    </row>
    <row r="138" spans="1:16">
      <c r="A138" s="74" t="s">
        <v>384</v>
      </c>
      <c r="B138" s="74" t="s">
        <v>385</v>
      </c>
      <c r="C138" s="65">
        <v>2.625</v>
      </c>
      <c r="D138" s="58">
        <v>1</v>
      </c>
      <c r="E138" s="61">
        <f t="shared" si="25"/>
        <v>20</v>
      </c>
      <c r="F138" s="61"/>
      <c r="G138" s="69">
        <v>41</v>
      </c>
      <c r="H138" s="61">
        <v>20</v>
      </c>
      <c r="I138" s="89"/>
      <c r="J138" s="89"/>
      <c r="K138" s="91">
        <f t="shared" si="26"/>
        <v>0</v>
      </c>
      <c r="L138" s="91">
        <f t="shared" si="27"/>
        <v>0</v>
      </c>
      <c r="M138" s="91">
        <f t="shared" si="28"/>
        <v>0</v>
      </c>
      <c r="N138" s="91">
        <f t="shared" si="29"/>
        <v>0</v>
      </c>
      <c r="O138" s="61" t="s">
        <v>686</v>
      </c>
      <c r="P138" s="70" t="s">
        <v>386</v>
      </c>
    </row>
    <row r="139" spans="1:16">
      <c r="A139" s="74" t="s">
        <v>387</v>
      </c>
      <c r="B139" s="74" t="s">
        <v>388</v>
      </c>
      <c r="C139" s="65">
        <v>3.125</v>
      </c>
      <c r="D139" s="58">
        <v>1</v>
      </c>
      <c r="E139" s="61">
        <f t="shared" si="25"/>
        <v>12</v>
      </c>
      <c r="F139" s="61"/>
      <c r="G139" s="69">
        <v>32.159999999999997</v>
      </c>
      <c r="H139" s="61">
        <v>12</v>
      </c>
      <c r="I139" s="89"/>
      <c r="J139" s="89"/>
      <c r="K139" s="91">
        <f t="shared" si="26"/>
        <v>0</v>
      </c>
      <c r="L139" s="91">
        <f t="shared" si="27"/>
        <v>0</v>
      </c>
      <c r="M139" s="91">
        <f t="shared" si="28"/>
        <v>0</v>
      </c>
      <c r="N139" s="91">
        <f t="shared" si="29"/>
        <v>0</v>
      </c>
      <c r="O139" s="61" t="s">
        <v>686</v>
      </c>
      <c r="P139" s="70" t="s">
        <v>389</v>
      </c>
    </row>
    <row r="140" spans="1:16">
      <c r="A140" s="74" t="s">
        <v>390</v>
      </c>
      <c r="B140" s="74" t="s">
        <v>391</v>
      </c>
      <c r="C140" s="65">
        <v>3.125</v>
      </c>
      <c r="D140" s="58">
        <v>1</v>
      </c>
      <c r="E140" s="61">
        <f t="shared" si="25"/>
        <v>20</v>
      </c>
      <c r="F140" s="61"/>
      <c r="G140" s="69">
        <v>54</v>
      </c>
      <c r="H140" s="61">
        <v>20</v>
      </c>
      <c r="I140" s="89"/>
      <c r="J140" s="89"/>
      <c r="K140" s="91">
        <f t="shared" si="26"/>
        <v>0</v>
      </c>
      <c r="L140" s="91">
        <f t="shared" si="27"/>
        <v>0</v>
      </c>
      <c r="M140" s="91">
        <f t="shared" si="28"/>
        <v>0</v>
      </c>
      <c r="N140" s="91">
        <f t="shared" si="29"/>
        <v>0</v>
      </c>
      <c r="O140" s="61" t="s">
        <v>686</v>
      </c>
      <c r="P140" s="70" t="s">
        <v>392</v>
      </c>
    </row>
    <row r="141" spans="1:16">
      <c r="A141" s="74" t="s">
        <v>393</v>
      </c>
      <c r="B141" s="74" t="s">
        <v>394</v>
      </c>
      <c r="C141" s="65">
        <v>3.625</v>
      </c>
      <c r="D141" s="58">
        <v>1</v>
      </c>
      <c r="E141" s="61">
        <f t="shared" si="25"/>
        <v>12</v>
      </c>
      <c r="F141" s="61"/>
      <c r="G141" s="69">
        <v>42.96</v>
      </c>
      <c r="H141" s="61">
        <v>12</v>
      </c>
      <c r="I141" s="89"/>
      <c r="J141" s="89"/>
      <c r="K141" s="91">
        <f t="shared" si="26"/>
        <v>0</v>
      </c>
      <c r="L141" s="91">
        <f t="shared" si="27"/>
        <v>0</v>
      </c>
      <c r="M141" s="91">
        <f t="shared" si="28"/>
        <v>0</v>
      </c>
      <c r="N141" s="91">
        <f t="shared" si="29"/>
        <v>0</v>
      </c>
      <c r="O141" s="61" t="s">
        <v>686</v>
      </c>
      <c r="P141" s="70" t="s">
        <v>395</v>
      </c>
    </row>
    <row r="142" spans="1:16">
      <c r="A142" s="75" t="s">
        <v>396</v>
      </c>
      <c r="B142" s="74" t="s">
        <v>397</v>
      </c>
      <c r="C142" s="65">
        <v>4.125</v>
      </c>
      <c r="D142" s="58">
        <v>1</v>
      </c>
      <c r="E142" s="61">
        <f t="shared" si="25"/>
        <v>12</v>
      </c>
      <c r="F142" s="61"/>
      <c r="G142" s="69">
        <v>55.92</v>
      </c>
      <c r="H142" s="61">
        <v>12</v>
      </c>
      <c r="I142" s="89"/>
      <c r="J142" s="89"/>
      <c r="K142" s="91">
        <f t="shared" si="26"/>
        <v>0</v>
      </c>
      <c r="L142" s="91">
        <f t="shared" si="27"/>
        <v>0</v>
      </c>
      <c r="M142" s="91">
        <f t="shared" si="28"/>
        <v>0</v>
      </c>
      <c r="N142" s="91">
        <f t="shared" si="29"/>
        <v>0</v>
      </c>
      <c r="O142" s="61" t="s">
        <v>686</v>
      </c>
      <c r="P142" s="70" t="s">
        <v>398</v>
      </c>
    </row>
    <row r="143" spans="1:16">
      <c r="A143" s="74" t="s">
        <v>399</v>
      </c>
      <c r="B143" s="74" t="s">
        <v>400</v>
      </c>
      <c r="C143" s="65">
        <v>4.125</v>
      </c>
      <c r="D143" s="58">
        <v>1</v>
      </c>
      <c r="E143" s="61">
        <f t="shared" si="25"/>
        <v>20</v>
      </c>
      <c r="F143" s="61"/>
      <c r="G143" s="69">
        <v>93</v>
      </c>
      <c r="H143" s="61">
        <v>20</v>
      </c>
      <c r="I143" s="89"/>
      <c r="J143" s="89"/>
      <c r="K143" s="91">
        <f t="shared" si="26"/>
        <v>0</v>
      </c>
      <c r="L143" s="91">
        <f t="shared" si="27"/>
        <v>0</v>
      </c>
      <c r="M143" s="91">
        <f t="shared" si="28"/>
        <v>0</v>
      </c>
      <c r="N143" s="91">
        <f t="shared" si="29"/>
        <v>0</v>
      </c>
      <c r="O143" s="61" t="s">
        <v>686</v>
      </c>
      <c r="P143" s="70" t="s">
        <v>401</v>
      </c>
    </row>
    <row r="144" spans="1:16">
      <c r="A144" s="76" t="s">
        <v>402</v>
      </c>
      <c r="B144" s="76" t="s">
        <v>403</v>
      </c>
      <c r="C144" s="65">
        <v>0.375</v>
      </c>
      <c r="D144" s="58">
        <v>1</v>
      </c>
      <c r="E144" s="61">
        <f t="shared" si="25"/>
        <v>12</v>
      </c>
      <c r="F144" s="61"/>
      <c r="G144" s="69">
        <v>1.74</v>
      </c>
      <c r="H144" s="61">
        <v>12</v>
      </c>
      <c r="I144" s="89"/>
      <c r="J144" s="89"/>
      <c r="K144" s="91">
        <f t="shared" si="26"/>
        <v>0</v>
      </c>
      <c r="L144" s="91">
        <f t="shared" si="27"/>
        <v>0</v>
      </c>
      <c r="M144" s="91">
        <f t="shared" si="28"/>
        <v>0</v>
      </c>
      <c r="N144" s="91">
        <f t="shared" si="29"/>
        <v>0</v>
      </c>
      <c r="O144" s="61" t="s">
        <v>689</v>
      </c>
      <c r="P144" s="70" t="s">
        <v>404</v>
      </c>
    </row>
    <row r="145" spans="1:16">
      <c r="A145" s="76" t="s">
        <v>405</v>
      </c>
      <c r="B145" s="76" t="s">
        <v>406</v>
      </c>
      <c r="C145" s="65">
        <v>0.5</v>
      </c>
      <c r="D145" s="58">
        <v>1</v>
      </c>
      <c r="E145" s="61">
        <f t="shared" si="25"/>
        <v>12</v>
      </c>
      <c r="F145" s="61"/>
      <c r="G145" s="49">
        <v>3.23</v>
      </c>
      <c r="H145" s="61">
        <v>12</v>
      </c>
      <c r="I145" s="89"/>
      <c r="J145" s="89"/>
      <c r="K145" s="91">
        <f t="shared" si="26"/>
        <v>0</v>
      </c>
      <c r="L145" s="91">
        <f t="shared" si="27"/>
        <v>0</v>
      </c>
      <c r="M145" s="91">
        <f t="shared" si="28"/>
        <v>0</v>
      </c>
      <c r="N145" s="91">
        <f t="shared" si="29"/>
        <v>0</v>
      </c>
      <c r="O145" s="61" t="s">
        <v>689</v>
      </c>
      <c r="P145" s="70" t="s">
        <v>407</v>
      </c>
    </row>
    <row r="146" spans="1:16">
      <c r="A146" s="76" t="s">
        <v>408</v>
      </c>
      <c r="B146" s="76" t="s">
        <v>409</v>
      </c>
      <c r="C146" s="65">
        <v>0.625</v>
      </c>
      <c r="D146" s="58">
        <v>1</v>
      </c>
      <c r="E146" s="61">
        <f t="shared" si="25"/>
        <v>12</v>
      </c>
      <c r="F146" s="61"/>
      <c r="G146" s="49">
        <v>4.13</v>
      </c>
      <c r="H146" s="61">
        <v>12</v>
      </c>
      <c r="I146" s="89"/>
      <c r="J146" s="89"/>
      <c r="K146" s="91">
        <f t="shared" si="26"/>
        <v>0</v>
      </c>
      <c r="L146" s="91">
        <f t="shared" si="27"/>
        <v>0</v>
      </c>
      <c r="M146" s="91">
        <f t="shared" si="28"/>
        <v>0</v>
      </c>
      <c r="N146" s="91">
        <f t="shared" si="29"/>
        <v>0</v>
      </c>
      <c r="O146" s="61" t="s">
        <v>689</v>
      </c>
      <c r="P146" s="70" t="s">
        <v>410</v>
      </c>
    </row>
    <row r="147" spans="1:16">
      <c r="A147" s="76" t="s">
        <v>411</v>
      </c>
      <c r="B147" s="76" t="s">
        <v>412</v>
      </c>
      <c r="C147" s="65">
        <v>0.75</v>
      </c>
      <c r="D147" s="58">
        <v>1</v>
      </c>
      <c r="E147" s="61">
        <f t="shared" si="25"/>
        <v>12</v>
      </c>
      <c r="F147" s="61"/>
      <c r="G147" s="49">
        <v>5.0199999999999996</v>
      </c>
      <c r="H147" s="61">
        <v>12</v>
      </c>
      <c r="I147" s="89"/>
      <c r="J147" s="89"/>
      <c r="K147" s="91">
        <f t="shared" si="26"/>
        <v>0</v>
      </c>
      <c r="L147" s="91">
        <f t="shared" si="27"/>
        <v>0</v>
      </c>
      <c r="M147" s="91">
        <f t="shared" si="28"/>
        <v>0</v>
      </c>
      <c r="N147" s="91">
        <f t="shared" si="29"/>
        <v>0</v>
      </c>
      <c r="O147" s="61" t="s">
        <v>689</v>
      </c>
      <c r="P147" s="70" t="s">
        <v>413</v>
      </c>
    </row>
    <row r="148" spans="1:16">
      <c r="A148" s="76" t="s">
        <v>414</v>
      </c>
      <c r="B148" s="76" t="s">
        <v>415</v>
      </c>
      <c r="C148" s="65">
        <v>0.875</v>
      </c>
      <c r="D148" s="58">
        <v>1</v>
      </c>
      <c r="E148" s="61">
        <f t="shared" si="25"/>
        <v>12</v>
      </c>
      <c r="F148" s="61"/>
      <c r="G148" s="49">
        <v>7.69</v>
      </c>
      <c r="H148" s="61">
        <v>12</v>
      </c>
      <c r="I148" s="89"/>
      <c r="J148" s="89"/>
      <c r="K148" s="91">
        <f t="shared" si="26"/>
        <v>0</v>
      </c>
      <c r="L148" s="91">
        <f t="shared" si="27"/>
        <v>0</v>
      </c>
      <c r="M148" s="91">
        <f t="shared" si="28"/>
        <v>0</v>
      </c>
      <c r="N148" s="91">
        <f t="shared" si="29"/>
        <v>0</v>
      </c>
      <c r="O148" s="61" t="s">
        <v>689</v>
      </c>
      <c r="P148" s="70" t="s">
        <v>416</v>
      </c>
    </row>
    <row r="149" spans="1:16">
      <c r="A149" s="76" t="s">
        <v>417</v>
      </c>
      <c r="B149" s="76" t="s">
        <v>418</v>
      </c>
      <c r="C149" s="65">
        <v>1.125</v>
      </c>
      <c r="D149" s="58">
        <v>1</v>
      </c>
      <c r="E149" s="61">
        <f t="shared" si="25"/>
        <v>12</v>
      </c>
      <c r="F149" s="61"/>
      <c r="G149" s="49">
        <v>10.07</v>
      </c>
      <c r="H149" s="61">
        <v>12</v>
      </c>
      <c r="I149" s="89"/>
      <c r="J149" s="89"/>
      <c r="K149" s="91">
        <f t="shared" si="26"/>
        <v>0</v>
      </c>
      <c r="L149" s="91">
        <f t="shared" si="27"/>
        <v>0</v>
      </c>
      <c r="M149" s="91">
        <f t="shared" si="28"/>
        <v>0</v>
      </c>
      <c r="N149" s="91">
        <f t="shared" si="29"/>
        <v>0</v>
      </c>
      <c r="O149" s="61" t="s">
        <v>689</v>
      </c>
      <c r="P149" s="70" t="s">
        <v>419</v>
      </c>
    </row>
    <row r="150" spans="1:16">
      <c r="A150" s="76" t="s">
        <v>420</v>
      </c>
      <c r="B150" s="76" t="s">
        <v>421</v>
      </c>
      <c r="C150" s="65">
        <v>1.375</v>
      </c>
      <c r="D150" s="58">
        <v>1</v>
      </c>
      <c r="E150" s="61">
        <f t="shared" si="25"/>
        <v>12</v>
      </c>
      <c r="F150" s="61"/>
      <c r="G150" s="49">
        <v>12.48</v>
      </c>
      <c r="H150" s="61">
        <v>12</v>
      </c>
      <c r="I150" s="89"/>
      <c r="J150" s="89"/>
      <c r="K150" s="91">
        <f t="shared" si="26"/>
        <v>0</v>
      </c>
      <c r="L150" s="91">
        <f t="shared" si="27"/>
        <v>0</v>
      </c>
      <c r="M150" s="91">
        <f t="shared" si="28"/>
        <v>0</v>
      </c>
      <c r="N150" s="91">
        <f t="shared" si="29"/>
        <v>0</v>
      </c>
      <c r="O150" s="61" t="s">
        <v>689</v>
      </c>
      <c r="P150" s="70" t="s">
        <v>422</v>
      </c>
    </row>
    <row r="151" spans="1:16">
      <c r="A151" s="76" t="s">
        <v>423</v>
      </c>
      <c r="B151" s="76" t="s">
        <v>424</v>
      </c>
      <c r="C151" s="65">
        <v>1.625</v>
      </c>
      <c r="D151" s="58">
        <v>1</v>
      </c>
      <c r="E151" s="61">
        <f t="shared" si="25"/>
        <v>12</v>
      </c>
      <c r="F151" s="61"/>
      <c r="G151" s="49">
        <v>16.32</v>
      </c>
      <c r="H151" s="61">
        <v>12</v>
      </c>
      <c r="I151" s="89"/>
      <c r="J151" s="89"/>
      <c r="K151" s="91">
        <f t="shared" si="26"/>
        <v>0</v>
      </c>
      <c r="L151" s="91">
        <f t="shared" si="27"/>
        <v>0</v>
      </c>
      <c r="M151" s="91">
        <f t="shared" si="28"/>
        <v>0</v>
      </c>
      <c r="N151" s="91">
        <f t="shared" si="29"/>
        <v>0</v>
      </c>
      <c r="O151" s="61" t="s">
        <v>689</v>
      </c>
      <c r="P151" s="70" t="s">
        <v>425</v>
      </c>
    </row>
    <row r="152" spans="1:16">
      <c r="A152" s="76" t="s">
        <v>426</v>
      </c>
      <c r="B152" s="76" t="s">
        <v>427</v>
      </c>
      <c r="C152" s="65">
        <v>2.125</v>
      </c>
      <c r="D152" s="58">
        <v>1</v>
      </c>
      <c r="E152" s="61">
        <f t="shared" si="25"/>
        <v>12</v>
      </c>
      <c r="F152" s="61"/>
      <c r="G152" s="49">
        <v>24.72</v>
      </c>
      <c r="H152" s="61">
        <v>12</v>
      </c>
      <c r="I152" s="89"/>
      <c r="J152" s="89"/>
      <c r="K152" s="91">
        <f t="shared" si="26"/>
        <v>0</v>
      </c>
      <c r="L152" s="91">
        <f t="shared" si="27"/>
        <v>0</v>
      </c>
      <c r="M152" s="91">
        <f t="shared" si="28"/>
        <v>0</v>
      </c>
      <c r="N152" s="91">
        <f t="shared" si="29"/>
        <v>0</v>
      </c>
      <c r="O152" s="61" t="s">
        <v>689</v>
      </c>
      <c r="P152" s="70" t="s">
        <v>428</v>
      </c>
    </row>
    <row r="153" spans="1:16">
      <c r="A153" s="76" t="s">
        <v>429</v>
      </c>
      <c r="B153" s="76" t="s">
        <v>430</v>
      </c>
      <c r="C153" s="65">
        <v>2.625</v>
      </c>
      <c r="D153" s="58">
        <v>1</v>
      </c>
      <c r="E153" s="61">
        <f t="shared" si="25"/>
        <v>12</v>
      </c>
      <c r="F153" s="61"/>
      <c r="G153" s="49">
        <v>35.159999999999997</v>
      </c>
      <c r="H153" s="61">
        <v>12</v>
      </c>
      <c r="I153" s="89"/>
      <c r="J153" s="89"/>
      <c r="K153" s="91">
        <f t="shared" si="26"/>
        <v>0</v>
      </c>
      <c r="L153" s="91">
        <f t="shared" si="27"/>
        <v>0</v>
      </c>
      <c r="M153" s="91">
        <f t="shared" si="28"/>
        <v>0</v>
      </c>
      <c r="N153" s="91">
        <f t="shared" si="29"/>
        <v>0</v>
      </c>
      <c r="O153" s="61" t="s">
        <v>689</v>
      </c>
      <c r="P153" s="70" t="s">
        <v>431</v>
      </c>
    </row>
    <row r="154" spans="1:16">
      <c r="A154" s="76" t="s">
        <v>432</v>
      </c>
      <c r="B154" s="76" t="s">
        <v>433</v>
      </c>
      <c r="C154" s="65">
        <v>3.125</v>
      </c>
      <c r="D154" s="58">
        <v>1</v>
      </c>
      <c r="E154" s="61">
        <f t="shared" si="25"/>
        <v>12</v>
      </c>
      <c r="F154" s="61"/>
      <c r="G154" s="49">
        <v>48</v>
      </c>
      <c r="H154" s="61">
        <v>12</v>
      </c>
      <c r="I154" s="89"/>
      <c r="J154" s="89"/>
      <c r="K154" s="91">
        <f t="shared" si="26"/>
        <v>0</v>
      </c>
      <c r="L154" s="91">
        <f t="shared" si="27"/>
        <v>0</v>
      </c>
      <c r="M154" s="91">
        <f t="shared" si="28"/>
        <v>0</v>
      </c>
      <c r="N154" s="91">
        <f t="shared" si="29"/>
        <v>0</v>
      </c>
      <c r="O154" s="61" t="s">
        <v>689</v>
      </c>
      <c r="P154" s="70" t="s">
        <v>434</v>
      </c>
    </row>
    <row r="155" spans="1:16">
      <c r="A155" s="76" t="s">
        <v>435</v>
      </c>
      <c r="B155" s="76" t="s">
        <v>436</v>
      </c>
      <c r="C155" s="65">
        <v>3.625</v>
      </c>
      <c r="D155" s="58">
        <v>1</v>
      </c>
      <c r="E155" s="61">
        <f t="shared" si="25"/>
        <v>12</v>
      </c>
      <c r="F155" s="61"/>
      <c r="G155" s="49">
        <v>61.44</v>
      </c>
      <c r="H155" s="61">
        <v>12</v>
      </c>
      <c r="I155" s="89"/>
      <c r="J155" s="89"/>
      <c r="K155" s="91">
        <f t="shared" si="26"/>
        <v>0</v>
      </c>
      <c r="L155" s="91">
        <f t="shared" si="27"/>
        <v>0</v>
      </c>
      <c r="M155" s="91">
        <f t="shared" si="28"/>
        <v>0</v>
      </c>
      <c r="N155" s="91">
        <f t="shared" si="29"/>
        <v>0</v>
      </c>
      <c r="O155" s="61" t="s">
        <v>689</v>
      </c>
      <c r="P155" s="70" t="s">
        <v>437</v>
      </c>
    </row>
    <row r="156" spans="1:16">
      <c r="A156" s="76" t="s">
        <v>438</v>
      </c>
      <c r="B156" s="76" t="s">
        <v>439</v>
      </c>
      <c r="C156" s="65">
        <v>4.125</v>
      </c>
      <c r="D156" s="58">
        <v>1</v>
      </c>
      <c r="E156" s="61">
        <f t="shared" si="25"/>
        <v>12</v>
      </c>
      <c r="F156" s="61"/>
      <c r="G156" s="49">
        <v>78.12</v>
      </c>
      <c r="H156" s="61">
        <v>12</v>
      </c>
      <c r="I156" s="89"/>
      <c r="J156" s="89"/>
      <c r="K156" s="91">
        <f t="shared" si="26"/>
        <v>0</v>
      </c>
      <c r="L156" s="91">
        <f t="shared" si="27"/>
        <v>0</v>
      </c>
      <c r="M156" s="91">
        <f t="shared" si="28"/>
        <v>0</v>
      </c>
      <c r="N156" s="91">
        <f t="shared" si="29"/>
        <v>0</v>
      </c>
      <c r="O156" s="61" t="s">
        <v>689</v>
      </c>
      <c r="P156" s="70" t="s">
        <v>440</v>
      </c>
    </row>
    <row r="157" spans="1:16">
      <c r="A157" s="61" t="s">
        <v>687</v>
      </c>
      <c r="B157" s="61" t="s">
        <v>687</v>
      </c>
      <c r="C157" s="67" t="s">
        <v>687</v>
      </c>
      <c r="D157" s="61" t="s">
        <v>687</v>
      </c>
      <c r="E157" s="61"/>
      <c r="F157" s="61" t="s">
        <v>687</v>
      </c>
      <c r="G157" s="68" t="s">
        <v>687</v>
      </c>
      <c r="H157" s="61"/>
      <c r="I157" s="89" t="s">
        <v>687</v>
      </c>
      <c r="J157" s="89" t="s">
        <v>687</v>
      </c>
      <c r="K157" s="91" t="s">
        <v>687</v>
      </c>
      <c r="L157" s="91" t="s">
        <v>687</v>
      </c>
      <c r="M157" s="91"/>
      <c r="N157" s="91"/>
      <c r="O157" s="61" t="s">
        <v>687</v>
      </c>
      <c r="P157" s="61" t="s">
        <v>687</v>
      </c>
    </row>
    <row r="158" spans="1:16">
      <c r="A158" s="77" t="s">
        <v>442</v>
      </c>
      <c r="B158" s="77" t="s">
        <v>443</v>
      </c>
      <c r="C158" s="65">
        <v>0.375</v>
      </c>
      <c r="D158" s="58">
        <v>50</v>
      </c>
      <c r="E158" s="61">
        <f t="shared" ref="E158:E184" si="30">D158*H158</f>
        <v>600</v>
      </c>
      <c r="F158" s="61"/>
      <c r="G158" s="69">
        <v>0.82199999999999995</v>
      </c>
      <c r="H158" s="61">
        <v>12</v>
      </c>
      <c r="I158" s="89"/>
      <c r="J158" s="89"/>
      <c r="K158" s="91">
        <f t="shared" ref="K158:K184" si="31">(I158/H158)*G158</f>
        <v>0</v>
      </c>
      <c r="L158" s="91">
        <f t="shared" ref="L158:L184" si="32">J158*G158</f>
        <v>0</v>
      </c>
      <c r="M158" s="91">
        <f t="shared" ref="M158:M184" si="33">I158/E158</f>
        <v>0</v>
      </c>
      <c r="N158" s="91">
        <f t="shared" ref="N158:N184" si="34">J158/D158</f>
        <v>0</v>
      </c>
      <c r="O158" s="61" t="s">
        <v>690</v>
      </c>
      <c r="P158" s="70" t="s">
        <v>444</v>
      </c>
    </row>
    <row r="159" spans="1:16">
      <c r="A159" s="77" t="s">
        <v>445</v>
      </c>
      <c r="B159" s="77" t="s">
        <v>446</v>
      </c>
      <c r="C159" s="65">
        <v>0.375</v>
      </c>
      <c r="D159" s="58">
        <v>1</v>
      </c>
      <c r="E159" s="61">
        <f t="shared" si="30"/>
        <v>12</v>
      </c>
      <c r="F159" s="61"/>
      <c r="G159" s="69">
        <v>1.51</v>
      </c>
      <c r="H159" s="61">
        <v>12</v>
      </c>
      <c r="I159" s="89"/>
      <c r="J159" s="89"/>
      <c r="K159" s="91">
        <f t="shared" si="31"/>
        <v>0</v>
      </c>
      <c r="L159" s="91">
        <f t="shared" si="32"/>
        <v>0</v>
      </c>
      <c r="M159" s="91">
        <f t="shared" si="33"/>
        <v>0</v>
      </c>
      <c r="N159" s="91">
        <f t="shared" si="34"/>
        <v>0</v>
      </c>
      <c r="O159" s="61" t="s">
        <v>690</v>
      </c>
      <c r="P159" s="70" t="s">
        <v>447</v>
      </c>
    </row>
    <row r="160" spans="1:16">
      <c r="A160" s="77" t="s">
        <v>448</v>
      </c>
      <c r="B160" s="77" t="s">
        <v>449</v>
      </c>
      <c r="C160" s="65">
        <v>0.375</v>
      </c>
      <c r="D160" s="58">
        <v>1</v>
      </c>
      <c r="E160" s="61">
        <f t="shared" si="30"/>
        <v>20</v>
      </c>
      <c r="F160" s="61"/>
      <c r="G160" s="69">
        <v>2.52</v>
      </c>
      <c r="H160" s="61">
        <v>20</v>
      </c>
      <c r="I160" s="89"/>
      <c r="J160" s="89"/>
      <c r="K160" s="91">
        <f t="shared" si="31"/>
        <v>0</v>
      </c>
      <c r="L160" s="91">
        <f t="shared" si="32"/>
        <v>0</v>
      </c>
      <c r="M160" s="91">
        <f t="shared" si="33"/>
        <v>0</v>
      </c>
      <c r="N160" s="91">
        <f t="shared" si="34"/>
        <v>0</v>
      </c>
      <c r="O160" s="61" t="s">
        <v>690</v>
      </c>
      <c r="P160" s="70" t="s">
        <v>450</v>
      </c>
    </row>
    <row r="161" spans="1:16">
      <c r="A161" s="77" t="s">
        <v>451</v>
      </c>
      <c r="B161" s="77" t="s">
        <v>452</v>
      </c>
      <c r="C161" s="65">
        <v>0.5</v>
      </c>
      <c r="D161" s="58">
        <v>25</v>
      </c>
      <c r="E161" s="61">
        <f t="shared" si="30"/>
        <v>300</v>
      </c>
      <c r="F161" s="61"/>
      <c r="G161" s="69">
        <v>2.38</v>
      </c>
      <c r="H161" s="61">
        <v>12</v>
      </c>
      <c r="I161" s="89"/>
      <c r="J161" s="89"/>
      <c r="K161" s="91">
        <f t="shared" si="31"/>
        <v>0</v>
      </c>
      <c r="L161" s="91">
        <f t="shared" si="32"/>
        <v>0</v>
      </c>
      <c r="M161" s="91">
        <f t="shared" si="33"/>
        <v>0</v>
      </c>
      <c r="N161" s="91">
        <f t="shared" si="34"/>
        <v>0</v>
      </c>
      <c r="O161" s="61" t="s">
        <v>690</v>
      </c>
      <c r="P161" s="64" t="s">
        <v>453</v>
      </c>
    </row>
    <row r="162" spans="1:16">
      <c r="A162" s="77" t="s">
        <v>455</v>
      </c>
      <c r="B162" s="77" t="s">
        <v>456</v>
      </c>
      <c r="C162" s="65">
        <v>0.5</v>
      </c>
      <c r="D162" s="58">
        <v>25</v>
      </c>
      <c r="E162" s="61">
        <f t="shared" si="30"/>
        <v>500</v>
      </c>
      <c r="F162" s="61"/>
      <c r="G162" s="69">
        <v>3.96</v>
      </c>
      <c r="H162" s="61">
        <v>20</v>
      </c>
      <c r="I162" s="89"/>
      <c r="J162" s="89"/>
      <c r="K162" s="91">
        <f t="shared" si="31"/>
        <v>0</v>
      </c>
      <c r="L162" s="91">
        <f t="shared" si="32"/>
        <v>0</v>
      </c>
      <c r="M162" s="91">
        <f t="shared" si="33"/>
        <v>0</v>
      </c>
      <c r="N162" s="91">
        <f t="shared" si="34"/>
        <v>0</v>
      </c>
      <c r="O162" s="61" t="s">
        <v>690</v>
      </c>
      <c r="P162" s="70" t="s">
        <v>457</v>
      </c>
    </row>
    <row r="163" spans="1:16">
      <c r="A163" s="77" t="s">
        <v>458</v>
      </c>
      <c r="B163" s="77" t="s">
        <v>459</v>
      </c>
      <c r="C163" s="65">
        <v>0.625</v>
      </c>
      <c r="D163" s="58">
        <v>20</v>
      </c>
      <c r="E163" s="61">
        <f t="shared" si="30"/>
        <v>240</v>
      </c>
      <c r="F163" s="61"/>
      <c r="G163" s="69">
        <v>3.42</v>
      </c>
      <c r="H163" s="61">
        <v>12</v>
      </c>
      <c r="I163" s="89"/>
      <c r="J163" s="89"/>
      <c r="K163" s="91">
        <f t="shared" si="31"/>
        <v>0</v>
      </c>
      <c r="L163" s="91">
        <f t="shared" si="32"/>
        <v>0</v>
      </c>
      <c r="M163" s="91">
        <f t="shared" si="33"/>
        <v>0</v>
      </c>
      <c r="N163" s="91">
        <f t="shared" si="34"/>
        <v>0</v>
      </c>
      <c r="O163" s="61" t="s">
        <v>690</v>
      </c>
      <c r="P163" s="64" t="s">
        <v>460</v>
      </c>
    </row>
    <row r="164" spans="1:16">
      <c r="A164" s="77" t="s">
        <v>461</v>
      </c>
      <c r="B164" s="77" t="s">
        <v>462</v>
      </c>
      <c r="C164" s="65">
        <v>0.625</v>
      </c>
      <c r="D164" s="58">
        <v>20</v>
      </c>
      <c r="E164" s="61">
        <f t="shared" si="30"/>
        <v>400</v>
      </c>
      <c r="F164" s="61"/>
      <c r="G164" s="69">
        <v>5.7</v>
      </c>
      <c r="H164" s="61">
        <v>20</v>
      </c>
      <c r="I164" s="89"/>
      <c r="J164" s="89"/>
      <c r="K164" s="91">
        <f t="shared" si="31"/>
        <v>0</v>
      </c>
      <c r="L164" s="91">
        <f t="shared" si="32"/>
        <v>0</v>
      </c>
      <c r="M164" s="91">
        <f t="shared" si="33"/>
        <v>0</v>
      </c>
      <c r="N164" s="91">
        <f t="shared" si="34"/>
        <v>0</v>
      </c>
      <c r="O164" s="61" t="s">
        <v>690</v>
      </c>
      <c r="P164" s="70" t="s">
        <v>463</v>
      </c>
    </row>
    <row r="165" spans="1:16">
      <c r="A165" s="77" t="s">
        <v>464</v>
      </c>
      <c r="B165" s="77" t="s">
        <v>465</v>
      </c>
      <c r="C165" s="65">
        <v>0.75</v>
      </c>
      <c r="D165" s="58">
        <v>20</v>
      </c>
      <c r="E165" s="61">
        <f t="shared" si="30"/>
        <v>240</v>
      </c>
      <c r="F165" s="61"/>
      <c r="G165" s="69">
        <v>4.34</v>
      </c>
      <c r="H165" s="61">
        <v>12</v>
      </c>
      <c r="I165" s="89"/>
      <c r="J165" s="89"/>
      <c r="K165" s="91">
        <f t="shared" si="31"/>
        <v>0</v>
      </c>
      <c r="L165" s="91">
        <f t="shared" si="32"/>
        <v>0</v>
      </c>
      <c r="M165" s="91">
        <f t="shared" si="33"/>
        <v>0</v>
      </c>
      <c r="N165" s="91">
        <f t="shared" si="34"/>
        <v>0</v>
      </c>
      <c r="O165" s="61" t="s">
        <v>690</v>
      </c>
      <c r="P165" s="70" t="s">
        <v>466</v>
      </c>
    </row>
    <row r="166" spans="1:16">
      <c r="A166" s="77" t="s">
        <v>467</v>
      </c>
      <c r="B166" s="77" t="s">
        <v>468</v>
      </c>
      <c r="C166" s="65">
        <v>0.75</v>
      </c>
      <c r="D166" s="58">
        <v>20</v>
      </c>
      <c r="E166" s="61">
        <f t="shared" si="30"/>
        <v>400</v>
      </c>
      <c r="F166" s="61"/>
      <c r="G166" s="69">
        <v>7.24</v>
      </c>
      <c r="H166" s="61">
        <v>20</v>
      </c>
      <c r="I166" s="89"/>
      <c r="J166" s="89"/>
      <c r="K166" s="91">
        <f t="shared" si="31"/>
        <v>0</v>
      </c>
      <c r="L166" s="91">
        <f t="shared" si="32"/>
        <v>0</v>
      </c>
      <c r="M166" s="91">
        <f t="shared" si="33"/>
        <v>0</v>
      </c>
      <c r="N166" s="91">
        <f t="shared" si="34"/>
        <v>0</v>
      </c>
      <c r="O166" s="61" t="s">
        <v>690</v>
      </c>
      <c r="P166" s="70" t="s">
        <v>469</v>
      </c>
    </row>
    <row r="167" spans="1:16">
      <c r="A167" s="77" t="s">
        <v>470</v>
      </c>
      <c r="B167" s="77" t="s">
        <v>471</v>
      </c>
      <c r="C167" s="65">
        <v>0.875</v>
      </c>
      <c r="D167" s="58">
        <v>10</v>
      </c>
      <c r="E167" s="61">
        <f t="shared" si="30"/>
        <v>120</v>
      </c>
      <c r="F167" s="61"/>
      <c r="G167" s="69">
        <v>5.46</v>
      </c>
      <c r="H167" s="61">
        <v>12</v>
      </c>
      <c r="I167" s="89"/>
      <c r="J167" s="89"/>
      <c r="K167" s="91">
        <f t="shared" si="31"/>
        <v>0</v>
      </c>
      <c r="L167" s="91">
        <f t="shared" si="32"/>
        <v>0</v>
      </c>
      <c r="M167" s="91">
        <f t="shared" si="33"/>
        <v>0</v>
      </c>
      <c r="N167" s="91">
        <f t="shared" si="34"/>
        <v>0</v>
      </c>
      <c r="O167" s="61" t="s">
        <v>690</v>
      </c>
      <c r="P167" s="70" t="s">
        <v>472</v>
      </c>
    </row>
    <row r="168" spans="1:16">
      <c r="A168" s="77" t="s">
        <v>473</v>
      </c>
      <c r="B168" s="77" t="s">
        <v>474</v>
      </c>
      <c r="C168" s="65">
        <v>0.875</v>
      </c>
      <c r="D168" s="58">
        <v>10</v>
      </c>
      <c r="E168" s="61">
        <f t="shared" si="30"/>
        <v>200</v>
      </c>
      <c r="F168" s="61"/>
      <c r="G168" s="69">
        <v>9.1</v>
      </c>
      <c r="H168" s="61">
        <v>20</v>
      </c>
      <c r="I168" s="89"/>
      <c r="J168" s="89"/>
      <c r="K168" s="91">
        <f t="shared" si="31"/>
        <v>0</v>
      </c>
      <c r="L168" s="91">
        <f t="shared" si="32"/>
        <v>0</v>
      </c>
      <c r="M168" s="91">
        <f t="shared" si="33"/>
        <v>0</v>
      </c>
      <c r="N168" s="91">
        <f t="shared" si="34"/>
        <v>0</v>
      </c>
      <c r="O168" s="61" t="s">
        <v>690</v>
      </c>
      <c r="P168" s="70" t="s">
        <v>475</v>
      </c>
    </row>
    <row r="169" spans="1:16">
      <c r="A169" s="77" t="s">
        <v>476</v>
      </c>
      <c r="B169" s="77" t="s">
        <v>477</v>
      </c>
      <c r="C169" s="65">
        <v>1.125</v>
      </c>
      <c r="D169" s="58">
        <v>5</v>
      </c>
      <c r="E169" s="61">
        <f t="shared" si="30"/>
        <v>60</v>
      </c>
      <c r="F169" s="61"/>
      <c r="G169" s="69">
        <v>7.86</v>
      </c>
      <c r="H169" s="61">
        <v>12</v>
      </c>
      <c r="I169" s="89"/>
      <c r="J169" s="89"/>
      <c r="K169" s="91">
        <f t="shared" si="31"/>
        <v>0</v>
      </c>
      <c r="L169" s="91">
        <f t="shared" si="32"/>
        <v>0</v>
      </c>
      <c r="M169" s="91">
        <f t="shared" si="33"/>
        <v>0</v>
      </c>
      <c r="N169" s="91">
        <f t="shared" si="34"/>
        <v>0</v>
      </c>
      <c r="O169" s="61" t="s">
        <v>690</v>
      </c>
      <c r="P169" s="70" t="s">
        <v>478</v>
      </c>
    </row>
    <row r="170" spans="1:16">
      <c r="A170" s="77" t="s">
        <v>479</v>
      </c>
      <c r="B170" s="77" t="s">
        <v>480</v>
      </c>
      <c r="C170" s="65">
        <v>1.125</v>
      </c>
      <c r="D170" s="58">
        <v>5</v>
      </c>
      <c r="E170" s="61">
        <f t="shared" si="30"/>
        <v>100</v>
      </c>
      <c r="F170" s="61"/>
      <c r="G170" s="69">
        <v>13.1</v>
      </c>
      <c r="H170" s="61">
        <v>20</v>
      </c>
      <c r="I170" s="89"/>
      <c r="J170" s="89"/>
      <c r="K170" s="91">
        <f t="shared" si="31"/>
        <v>0</v>
      </c>
      <c r="L170" s="91">
        <f t="shared" si="32"/>
        <v>0</v>
      </c>
      <c r="M170" s="91">
        <f t="shared" si="33"/>
        <v>0</v>
      </c>
      <c r="N170" s="91">
        <f t="shared" si="34"/>
        <v>0</v>
      </c>
      <c r="O170" s="61" t="s">
        <v>690</v>
      </c>
      <c r="P170" s="70" t="s">
        <v>481</v>
      </c>
    </row>
    <row r="171" spans="1:16">
      <c r="A171" s="77" t="s">
        <v>482</v>
      </c>
      <c r="B171" s="77" t="s">
        <v>483</v>
      </c>
      <c r="C171" s="65">
        <v>1.375</v>
      </c>
      <c r="D171" s="58">
        <v>5</v>
      </c>
      <c r="E171" s="61">
        <f t="shared" si="30"/>
        <v>60</v>
      </c>
      <c r="F171" s="61"/>
      <c r="G171" s="69">
        <v>10.61</v>
      </c>
      <c r="H171" s="61">
        <v>12</v>
      </c>
      <c r="I171" s="89"/>
      <c r="J171" s="89"/>
      <c r="K171" s="91">
        <f t="shared" si="31"/>
        <v>0</v>
      </c>
      <c r="L171" s="91">
        <f t="shared" si="32"/>
        <v>0</v>
      </c>
      <c r="M171" s="91">
        <f t="shared" si="33"/>
        <v>0</v>
      </c>
      <c r="N171" s="91">
        <f t="shared" si="34"/>
        <v>0</v>
      </c>
      <c r="O171" s="61" t="s">
        <v>690</v>
      </c>
      <c r="P171" s="70" t="s">
        <v>484</v>
      </c>
    </row>
    <row r="172" spans="1:16">
      <c r="A172" s="77" t="s">
        <v>485</v>
      </c>
      <c r="B172" s="77" t="s">
        <v>486</v>
      </c>
      <c r="C172" s="65">
        <v>1.375</v>
      </c>
      <c r="D172" s="58">
        <v>5</v>
      </c>
      <c r="E172" s="61">
        <f t="shared" si="30"/>
        <v>100</v>
      </c>
      <c r="F172" s="61"/>
      <c r="G172" s="69">
        <v>17.68</v>
      </c>
      <c r="H172" s="61">
        <v>20</v>
      </c>
      <c r="I172" s="89"/>
      <c r="J172" s="89"/>
      <c r="K172" s="91">
        <f t="shared" si="31"/>
        <v>0</v>
      </c>
      <c r="L172" s="91">
        <f t="shared" si="32"/>
        <v>0</v>
      </c>
      <c r="M172" s="91">
        <f t="shared" si="33"/>
        <v>0</v>
      </c>
      <c r="N172" s="91">
        <f t="shared" si="34"/>
        <v>0</v>
      </c>
      <c r="O172" s="61" t="s">
        <v>690</v>
      </c>
      <c r="P172" s="70" t="s">
        <v>487</v>
      </c>
    </row>
    <row r="173" spans="1:16">
      <c r="A173" s="77" t="s">
        <v>488</v>
      </c>
      <c r="B173" s="77" t="s">
        <v>489</v>
      </c>
      <c r="C173" s="65">
        <v>1.625</v>
      </c>
      <c r="D173" s="58">
        <v>5</v>
      </c>
      <c r="E173" s="61">
        <f t="shared" si="30"/>
        <v>60</v>
      </c>
      <c r="F173" s="61"/>
      <c r="G173" s="69">
        <v>13.68</v>
      </c>
      <c r="H173" s="61">
        <v>12</v>
      </c>
      <c r="I173" s="89"/>
      <c r="J173" s="89"/>
      <c r="K173" s="91">
        <f t="shared" si="31"/>
        <v>0</v>
      </c>
      <c r="L173" s="91">
        <f t="shared" si="32"/>
        <v>0</v>
      </c>
      <c r="M173" s="91">
        <f t="shared" si="33"/>
        <v>0</v>
      </c>
      <c r="N173" s="91">
        <f t="shared" si="34"/>
        <v>0</v>
      </c>
      <c r="O173" s="61" t="s">
        <v>690</v>
      </c>
      <c r="P173" s="70" t="s">
        <v>490</v>
      </c>
    </row>
    <row r="174" spans="1:16">
      <c r="A174" s="77" t="s">
        <v>491</v>
      </c>
      <c r="B174" s="77" t="s">
        <v>492</v>
      </c>
      <c r="C174" s="65">
        <v>1.625</v>
      </c>
      <c r="D174" s="58">
        <v>5</v>
      </c>
      <c r="E174" s="61">
        <f t="shared" si="30"/>
        <v>100</v>
      </c>
      <c r="F174" s="61"/>
      <c r="G174" s="69">
        <v>22.8</v>
      </c>
      <c r="H174" s="61">
        <v>20</v>
      </c>
      <c r="I174" s="89"/>
      <c r="J174" s="89"/>
      <c r="K174" s="91">
        <f t="shared" si="31"/>
        <v>0</v>
      </c>
      <c r="L174" s="91">
        <f t="shared" si="32"/>
        <v>0</v>
      </c>
      <c r="M174" s="91">
        <f t="shared" si="33"/>
        <v>0</v>
      </c>
      <c r="N174" s="91">
        <f t="shared" si="34"/>
        <v>0</v>
      </c>
      <c r="O174" s="61" t="s">
        <v>690</v>
      </c>
      <c r="P174" s="70" t="s">
        <v>493</v>
      </c>
    </row>
    <row r="175" spans="1:16">
      <c r="A175" s="77" t="s">
        <v>494</v>
      </c>
      <c r="B175" s="77" t="s">
        <v>495</v>
      </c>
      <c r="C175" s="65">
        <v>2.125</v>
      </c>
      <c r="D175" s="58">
        <v>1</v>
      </c>
      <c r="E175" s="61">
        <f t="shared" si="30"/>
        <v>12</v>
      </c>
      <c r="F175" s="61"/>
      <c r="G175" s="69">
        <v>21</v>
      </c>
      <c r="H175" s="61">
        <v>12</v>
      </c>
      <c r="I175" s="89"/>
      <c r="J175" s="89"/>
      <c r="K175" s="91">
        <f t="shared" si="31"/>
        <v>0</v>
      </c>
      <c r="L175" s="91">
        <f t="shared" si="32"/>
        <v>0</v>
      </c>
      <c r="M175" s="91">
        <f t="shared" si="33"/>
        <v>0</v>
      </c>
      <c r="N175" s="91">
        <f t="shared" si="34"/>
        <v>0</v>
      </c>
      <c r="O175" s="61" t="s">
        <v>690</v>
      </c>
      <c r="P175" s="70" t="s">
        <v>496</v>
      </c>
    </row>
    <row r="176" spans="1:16">
      <c r="A176" s="77" t="s">
        <v>497</v>
      </c>
      <c r="B176" s="77" t="s">
        <v>498</v>
      </c>
      <c r="C176" s="65">
        <v>2.125</v>
      </c>
      <c r="D176" s="58">
        <v>1</v>
      </c>
      <c r="E176" s="61">
        <f t="shared" si="30"/>
        <v>20</v>
      </c>
      <c r="F176" s="61"/>
      <c r="G176" s="69">
        <v>35</v>
      </c>
      <c r="H176" s="61">
        <v>20</v>
      </c>
      <c r="I176" s="89"/>
      <c r="J176" s="89"/>
      <c r="K176" s="91">
        <f t="shared" si="31"/>
        <v>0</v>
      </c>
      <c r="L176" s="91">
        <f t="shared" si="32"/>
        <v>0</v>
      </c>
      <c r="M176" s="91">
        <f t="shared" si="33"/>
        <v>0</v>
      </c>
      <c r="N176" s="91">
        <f t="shared" si="34"/>
        <v>0</v>
      </c>
      <c r="O176" s="61" t="s">
        <v>690</v>
      </c>
      <c r="P176" s="70" t="s">
        <v>499</v>
      </c>
    </row>
    <row r="177" spans="1:16">
      <c r="A177" s="77" t="s">
        <v>500</v>
      </c>
      <c r="B177" s="77" t="s">
        <v>501</v>
      </c>
      <c r="C177" s="65">
        <v>2.625</v>
      </c>
      <c r="D177" s="58">
        <v>1</v>
      </c>
      <c r="E177" s="61">
        <f t="shared" si="30"/>
        <v>12</v>
      </c>
      <c r="F177" s="61"/>
      <c r="G177" s="69">
        <v>29.76</v>
      </c>
      <c r="H177" s="61">
        <v>12</v>
      </c>
      <c r="I177" s="89"/>
      <c r="J177" s="89"/>
      <c r="K177" s="91">
        <f t="shared" si="31"/>
        <v>0</v>
      </c>
      <c r="L177" s="91">
        <f t="shared" si="32"/>
        <v>0</v>
      </c>
      <c r="M177" s="91">
        <f t="shared" si="33"/>
        <v>0</v>
      </c>
      <c r="N177" s="91">
        <f t="shared" si="34"/>
        <v>0</v>
      </c>
      <c r="O177" s="61" t="s">
        <v>690</v>
      </c>
      <c r="P177" s="70" t="s">
        <v>502</v>
      </c>
    </row>
    <row r="178" spans="1:16">
      <c r="A178" s="77" t="s">
        <v>503</v>
      </c>
      <c r="B178" s="77" t="s">
        <v>504</v>
      </c>
      <c r="C178" s="65">
        <v>2.625</v>
      </c>
      <c r="D178" s="58">
        <v>1</v>
      </c>
      <c r="E178" s="61">
        <f t="shared" si="30"/>
        <v>20</v>
      </c>
      <c r="F178" s="61"/>
      <c r="G178" s="69">
        <v>49.6</v>
      </c>
      <c r="H178" s="61">
        <v>20</v>
      </c>
      <c r="I178" s="89"/>
      <c r="J178" s="89"/>
      <c r="K178" s="91">
        <f t="shared" si="31"/>
        <v>0</v>
      </c>
      <c r="L178" s="91">
        <f t="shared" si="32"/>
        <v>0</v>
      </c>
      <c r="M178" s="91">
        <f t="shared" si="33"/>
        <v>0</v>
      </c>
      <c r="N178" s="91">
        <f t="shared" si="34"/>
        <v>0</v>
      </c>
      <c r="O178" s="61" t="s">
        <v>690</v>
      </c>
      <c r="P178" s="70" t="s">
        <v>505</v>
      </c>
    </row>
    <row r="179" spans="1:16">
      <c r="A179" s="77" t="s">
        <v>506</v>
      </c>
      <c r="B179" s="77" t="s">
        <v>507</v>
      </c>
      <c r="C179" s="65">
        <v>3.125</v>
      </c>
      <c r="D179" s="58">
        <v>1</v>
      </c>
      <c r="E179" s="61">
        <f t="shared" si="30"/>
        <v>12</v>
      </c>
      <c r="F179" s="61"/>
      <c r="G179" s="69">
        <v>39.96</v>
      </c>
      <c r="H179" s="61">
        <v>12</v>
      </c>
      <c r="I179" s="89"/>
      <c r="J179" s="89"/>
      <c r="K179" s="91">
        <f t="shared" si="31"/>
        <v>0</v>
      </c>
      <c r="L179" s="91">
        <f t="shared" si="32"/>
        <v>0</v>
      </c>
      <c r="M179" s="91">
        <f t="shared" si="33"/>
        <v>0</v>
      </c>
      <c r="N179" s="91">
        <f t="shared" si="34"/>
        <v>0</v>
      </c>
      <c r="O179" s="61" t="s">
        <v>690</v>
      </c>
      <c r="P179" s="70" t="s">
        <v>508</v>
      </c>
    </row>
    <row r="180" spans="1:16">
      <c r="A180" s="77" t="s">
        <v>509</v>
      </c>
      <c r="B180" s="77" t="s">
        <v>510</v>
      </c>
      <c r="C180" s="65">
        <v>3.125</v>
      </c>
      <c r="D180" s="58">
        <v>1</v>
      </c>
      <c r="E180" s="61">
        <f t="shared" si="30"/>
        <v>20</v>
      </c>
      <c r="F180" s="61"/>
      <c r="G180" s="69">
        <v>66.599999999999994</v>
      </c>
      <c r="H180" s="61">
        <v>20</v>
      </c>
      <c r="I180" s="90"/>
      <c r="J180" s="90"/>
      <c r="K180" s="91">
        <f t="shared" si="31"/>
        <v>0</v>
      </c>
      <c r="L180" s="91">
        <f t="shared" si="32"/>
        <v>0</v>
      </c>
      <c r="M180" s="91">
        <f t="shared" si="33"/>
        <v>0</v>
      </c>
      <c r="N180" s="91">
        <f t="shared" si="34"/>
        <v>0</v>
      </c>
      <c r="O180" s="61" t="s">
        <v>690</v>
      </c>
      <c r="P180" s="70" t="s">
        <v>511</v>
      </c>
    </row>
    <row r="181" spans="1:16">
      <c r="A181" s="77" t="s">
        <v>512</v>
      </c>
      <c r="B181" s="77" t="s">
        <v>513</v>
      </c>
      <c r="C181" s="59">
        <v>3.625</v>
      </c>
      <c r="D181" s="60">
        <v>1</v>
      </c>
      <c r="E181" s="61">
        <f t="shared" si="30"/>
        <v>12</v>
      </c>
      <c r="F181" s="61"/>
      <c r="G181" s="62">
        <v>51.48</v>
      </c>
      <c r="H181" s="61">
        <v>12</v>
      </c>
      <c r="I181" s="90"/>
      <c r="J181" s="90"/>
      <c r="K181" s="91">
        <f t="shared" si="31"/>
        <v>0</v>
      </c>
      <c r="L181" s="91">
        <f t="shared" si="32"/>
        <v>0</v>
      </c>
      <c r="M181" s="91">
        <f t="shared" si="33"/>
        <v>0</v>
      </c>
      <c r="N181" s="91">
        <f t="shared" si="34"/>
        <v>0</v>
      </c>
      <c r="O181" s="61" t="s">
        <v>690</v>
      </c>
      <c r="P181" s="70" t="s">
        <v>514</v>
      </c>
    </row>
    <row r="182" spans="1:16">
      <c r="A182" s="77" t="s">
        <v>515</v>
      </c>
      <c r="B182" s="77" t="s">
        <v>516</v>
      </c>
      <c r="C182" s="65">
        <v>3.625</v>
      </c>
      <c r="D182" s="58">
        <v>1</v>
      </c>
      <c r="E182" s="61">
        <f t="shared" si="30"/>
        <v>20</v>
      </c>
      <c r="F182" s="61"/>
      <c r="G182" s="69">
        <v>85.8</v>
      </c>
      <c r="H182" s="61">
        <v>20</v>
      </c>
      <c r="I182" s="90"/>
      <c r="J182" s="90"/>
      <c r="K182" s="91">
        <f t="shared" si="31"/>
        <v>0</v>
      </c>
      <c r="L182" s="91">
        <f t="shared" si="32"/>
        <v>0</v>
      </c>
      <c r="M182" s="91">
        <f t="shared" si="33"/>
        <v>0</v>
      </c>
      <c r="N182" s="91">
        <f t="shared" si="34"/>
        <v>0</v>
      </c>
      <c r="O182" s="61" t="s">
        <v>690</v>
      </c>
      <c r="P182" s="70" t="s">
        <v>517</v>
      </c>
    </row>
    <row r="183" spans="1:16">
      <c r="A183" s="77" t="s">
        <v>518</v>
      </c>
      <c r="B183" s="77" t="s">
        <v>519</v>
      </c>
      <c r="C183" s="65">
        <v>4.125</v>
      </c>
      <c r="D183" s="58">
        <v>1</v>
      </c>
      <c r="E183" s="61">
        <f t="shared" si="30"/>
        <v>12</v>
      </c>
      <c r="F183" s="61"/>
      <c r="G183" s="69">
        <v>64.56</v>
      </c>
      <c r="H183" s="61">
        <v>12</v>
      </c>
      <c r="I183" s="90"/>
      <c r="J183" s="90"/>
      <c r="K183" s="91">
        <f t="shared" si="31"/>
        <v>0</v>
      </c>
      <c r="L183" s="91">
        <f t="shared" si="32"/>
        <v>0</v>
      </c>
      <c r="M183" s="91">
        <f t="shared" si="33"/>
        <v>0</v>
      </c>
      <c r="N183" s="91">
        <f t="shared" si="34"/>
        <v>0</v>
      </c>
      <c r="O183" s="61" t="s">
        <v>690</v>
      </c>
      <c r="P183" s="70" t="s">
        <v>520</v>
      </c>
    </row>
    <row r="184" spans="1:16">
      <c r="A184" s="78" t="s">
        <v>521</v>
      </c>
      <c r="B184" s="77" t="s">
        <v>522</v>
      </c>
      <c r="C184" s="65">
        <v>4.125</v>
      </c>
      <c r="D184" s="58">
        <v>1</v>
      </c>
      <c r="E184" s="61">
        <f t="shared" si="30"/>
        <v>20</v>
      </c>
      <c r="F184" s="61"/>
      <c r="G184" s="69">
        <v>107.6</v>
      </c>
      <c r="H184" s="61">
        <v>20</v>
      </c>
      <c r="I184" s="90"/>
      <c r="J184" s="90"/>
      <c r="K184" s="91">
        <f t="shared" si="31"/>
        <v>0</v>
      </c>
      <c r="L184" s="91">
        <f t="shared" si="32"/>
        <v>0</v>
      </c>
      <c r="M184" s="91">
        <f t="shared" si="33"/>
        <v>0</v>
      </c>
      <c r="N184" s="91">
        <f t="shared" si="34"/>
        <v>0</v>
      </c>
      <c r="O184" s="61" t="s">
        <v>690</v>
      </c>
      <c r="P184" s="70" t="s">
        <v>523</v>
      </c>
    </row>
    <row r="185" spans="1:16">
      <c r="A185" s="61" t="s">
        <v>687</v>
      </c>
      <c r="B185" s="61" t="s">
        <v>687</v>
      </c>
      <c r="C185" s="67" t="s">
        <v>687</v>
      </c>
      <c r="D185" s="61" t="s">
        <v>687</v>
      </c>
      <c r="E185" s="61"/>
      <c r="F185" s="61" t="s">
        <v>687</v>
      </c>
      <c r="G185" s="68" t="s">
        <v>687</v>
      </c>
      <c r="H185" s="61"/>
      <c r="I185" s="89" t="s">
        <v>687</v>
      </c>
      <c r="J185" s="89" t="s">
        <v>687</v>
      </c>
      <c r="K185" s="91" t="s">
        <v>687</v>
      </c>
      <c r="L185" s="91" t="s">
        <v>687</v>
      </c>
      <c r="M185" s="91"/>
      <c r="N185" s="91"/>
      <c r="O185" s="61" t="s">
        <v>687</v>
      </c>
      <c r="P185" s="61" t="s">
        <v>687</v>
      </c>
    </row>
    <row r="186" spans="1:16">
      <c r="A186" s="66" t="s">
        <v>525</v>
      </c>
      <c r="B186" s="66" t="s">
        <v>526</v>
      </c>
      <c r="C186" s="65">
        <v>0.375</v>
      </c>
      <c r="D186" s="58">
        <v>10</v>
      </c>
      <c r="E186" s="61">
        <f t="shared" ref="E186:E194" si="35">D186*H186</f>
        <v>500</v>
      </c>
      <c r="F186" s="61">
        <v>200</v>
      </c>
      <c r="G186" s="69">
        <v>6.3</v>
      </c>
      <c r="H186" s="61">
        <v>50</v>
      </c>
      <c r="I186" s="90"/>
      <c r="J186" s="90"/>
      <c r="K186" s="91">
        <f t="shared" ref="K186:K194" si="36">(I186/H186)*G186</f>
        <v>0</v>
      </c>
      <c r="L186" s="91">
        <f t="shared" ref="L186:L194" si="37">J186*G186</f>
        <v>0</v>
      </c>
      <c r="M186" s="91">
        <f t="shared" ref="M186:M194" si="38">I186/E186</f>
        <v>0</v>
      </c>
      <c r="N186" s="91">
        <f t="shared" ref="N186:N194" si="39">J186/D186</f>
        <v>0</v>
      </c>
      <c r="O186" s="61" t="s">
        <v>691</v>
      </c>
      <c r="P186" s="64" t="s">
        <v>527</v>
      </c>
    </row>
    <row r="187" spans="1:16">
      <c r="A187" s="66" t="s">
        <v>528</v>
      </c>
      <c r="B187" s="66" t="s">
        <v>529</v>
      </c>
      <c r="C187" s="65">
        <v>0.375</v>
      </c>
      <c r="D187" s="58">
        <v>5</v>
      </c>
      <c r="E187" s="61">
        <f t="shared" si="35"/>
        <v>500</v>
      </c>
      <c r="F187" s="61">
        <v>100</v>
      </c>
      <c r="G187" s="69">
        <v>12.6</v>
      </c>
      <c r="H187" s="61">
        <v>100</v>
      </c>
      <c r="I187" s="90"/>
      <c r="J187" s="90"/>
      <c r="K187" s="91">
        <f t="shared" si="36"/>
        <v>0</v>
      </c>
      <c r="L187" s="91">
        <f t="shared" si="37"/>
        <v>0</v>
      </c>
      <c r="M187" s="91">
        <f t="shared" si="38"/>
        <v>0</v>
      </c>
      <c r="N187" s="91">
        <f t="shared" si="39"/>
        <v>0</v>
      </c>
      <c r="O187" s="61" t="s">
        <v>691</v>
      </c>
      <c r="P187" s="64" t="s">
        <v>530</v>
      </c>
    </row>
    <row r="188" spans="1:16">
      <c r="A188" s="66" t="s">
        <v>531</v>
      </c>
      <c r="B188" s="66" t="s">
        <v>532</v>
      </c>
      <c r="C188" s="65">
        <v>0.5</v>
      </c>
      <c r="D188" s="58">
        <v>5</v>
      </c>
      <c r="E188" s="61">
        <f t="shared" si="35"/>
        <v>250</v>
      </c>
      <c r="F188" s="61">
        <v>140</v>
      </c>
      <c r="G188" s="69">
        <v>9.9</v>
      </c>
      <c r="H188" s="61">
        <v>50</v>
      </c>
      <c r="I188" s="90"/>
      <c r="J188" s="90"/>
      <c r="K188" s="91">
        <f t="shared" si="36"/>
        <v>0</v>
      </c>
      <c r="L188" s="91">
        <f t="shared" si="37"/>
        <v>0</v>
      </c>
      <c r="M188" s="91">
        <f t="shared" si="38"/>
        <v>0</v>
      </c>
      <c r="N188" s="91">
        <f t="shared" si="39"/>
        <v>0</v>
      </c>
      <c r="O188" s="61" t="s">
        <v>691</v>
      </c>
      <c r="P188" s="64" t="s">
        <v>533</v>
      </c>
    </row>
    <row r="189" spans="1:16">
      <c r="A189" s="66" t="s">
        <v>534</v>
      </c>
      <c r="B189" s="66" t="s">
        <v>535</v>
      </c>
      <c r="C189" s="65">
        <v>0.5</v>
      </c>
      <c r="D189" s="58">
        <v>5</v>
      </c>
      <c r="E189" s="61">
        <f t="shared" si="35"/>
        <v>500</v>
      </c>
      <c r="F189" s="61">
        <v>80</v>
      </c>
      <c r="G189" s="69">
        <v>19.8</v>
      </c>
      <c r="H189" s="61">
        <v>100</v>
      </c>
      <c r="I189" s="90"/>
      <c r="J189" s="90"/>
      <c r="K189" s="91">
        <f t="shared" si="36"/>
        <v>0</v>
      </c>
      <c r="L189" s="91">
        <f t="shared" si="37"/>
        <v>0</v>
      </c>
      <c r="M189" s="91">
        <f t="shared" si="38"/>
        <v>0</v>
      </c>
      <c r="N189" s="91">
        <f t="shared" si="39"/>
        <v>0</v>
      </c>
      <c r="O189" s="61" t="s">
        <v>691</v>
      </c>
      <c r="P189" s="64" t="s">
        <v>536</v>
      </c>
    </row>
    <row r="190" spans="1:16">
      <c r="A190" s="66" t="s">
        <v>537</v>
      </c>
      <c r="B190" s="66" t="s">
        <v>538</v>
      </c>
      <c r="C190" s="65">
        <v>0.625</v>
      </c>
      <c r="D190" s="58">
        <v>5</v>
      </c>
      <c r="E190" s="61">
        <f t="shared" si="35"/>
        <v>250</v>
      </c>
      <c r="F190" s="61">
        <v>50</v>
      </c>
      <c r="G190" s="69">
        <v>14.25</v>
      </c>
      <c r="H190" s="61">
        <v>50</v>
      </c>
      <c r="I190" s="90"/>
      <c r="J190" s="90"/>
      <c r="K190" s="91">
        <f t="shared" si="36"/>
        <v>0</v>
      </c>
      <c r="L190" s="91">
        <f t="shared" si="37"/>
        <v>0</v>
      </c>
      <c r="M190" s="91">
        <f t="shared" si="38"/>
        <v>0</v>
      </c>
      <c r="N190" s="91">
        <f t="shared" si="39"/>
        <v>0</v>
      </c>
      <c r="O190" s="61" t="s">
        <v>691</v>
      </c>
      <c r="P190" s="64" t="s">
        <v>539</v>
      </c>
    </row>
    <row r="191" spans="1:16">
      <c r="A191" s="66" t="s">
        <v>540</v>
      </c>
      <c r="B191" s="66" t="s">
        <v>541</v>
      </c>
      <c r="C191" s="65">
        <v>0.625</v>
      </c>
      <c r="D191" s="58">
        <v>2</v>
      </c>
      <c r="E191" s="61">
        <f t="shared" si="35"/>
        <v>200</v>
      </c>
      <c r="F191" s="61">
        <v>20</v>
      </c>
      <c r="G191" s="69">
        <v>28.5</v>
      </c>
      <c r="H191" s="61">
        <v>100</v>
      </c>
      <c r="I191" s="90"/>
      <c r="J191" s="90"/>
      <c r="K191" s="91">
        <f t="shared" si="36"/>
        <v>0</v>
      </c>
      <c r="L191" s="91">
        <f t="shared" si="37"/>
        <v>0</v>
      </c>
      <c r="M191" s="91">
        <f t="shared" si="38"/>
        <v>0</v>
      </c>
      <c r="N191" s="91">
        <f t="shared" si="39"/>
        <v>0</v>
      </c>
      <c r="O191" s="61" t="s">
        <v>691</v>
      </c>
      <c r="P191" s="64" t="s">
        <v>542</v>
      </c>
    </row>
    <row r="192" spans="1:16">
      <c r="A192" s="66" t="s">
        <v>543</v>
      </c>
      <c r="B192" s="66" t="s">
        <v>544</v>
      </c>
      <c r="C192" s="65">
        <v>0.75</v>
      </c>
      <c r="D192" s="58">
        <v>3</v>
      </c>
      <c r="E192" s="61">
        <f t="shared" si="35"/>
        <v>150</v>
      </c>
      <c r="F192" s="61">
        <v>36</v>
      </c>
      <c r="G192" s="69">
        <v>18.100000000000001</v>
      </c>
      <c r="H192" s="61">
        <v>50</v>
      </c>
      <c r="I192" s="90"/>
      <c r="J192" s="90"/>
      <c r="K192" s="91">
        <f t="shared" si="36"/>
        <v>0</v>
      </c>
      <c r="L192" s="91">
        <f t="shared" si="37"/>
        <v>0</v>
      </c>
      <c r="M192" s="91">
        <f t="shared" si="38"/>
        <v>0</v>
      </c>
      <c r="N192" s="91">
        <f t="shared" si="39"/>
        <v>0</v>
      </c>
      <c r="O192" s="61" t="s">
        <v>691</v>
      </c>
      <c r="P192" s="64" t="s">
        <v>545</v>
      </c>
    </row>
    <row r="193" spans="1:16">
      <c r="A193" s="66" t="s">
        <v>546</v>
      </c>
      <c r="B193" s="66" t="s">
        <v>547</v>
      </c>
      <c r="C193" s="65">
        <v>0.75</v>
      </c>
      <c r="D193" s="58">
        <v>2</v>
      </c>
      <c r="E193" s="61">
        <f t="shared" si="35"/>
        <v>200</v>
      </c>
      <c r="F193" s="61"/>
      <c r="G193" s="69">
        <v>36.200000000000003</v>
      </c>
      <c r="H193" s="61">
        <v>100</v>
      </c>
      <c r="I193" s="89"/>
      <c r="J193" s="89"/>
      <c r="K193" s="91">
        <f t="shared" si="36"/>
        <v>0</v>
      </c>
      <c r="L193" s="91">
        <f t="shared" si="37"/>
        <v>0</v>
      </c>
      <c r="M193" s="91">
        <f t="shared" si="38"/>
        <v>0</v>
      </c>
      <c r="N193" s="91">
        <f t="shared" si="39"/>
        <v>0</v>
      </c>
      <c r="O193" s="61" t="s">
        <v>691</v>
      </c>
      <c r="P193" s="64" t="s">
        <v>548</v>
      </c>
    </row>
    <row r="194" spans="1:16">
      <c r="A194" s="66" t="s">
        <v>549</v>
      </c>
      <c r="B194" s="66" t="s">
        <v>550</v>
      </c>
      <c r="C194" s="65">
        <v>0.875</v>
      </c>
      <c r="D194" s="58">
        <v>3</v>
      </c>
      <c r="E194" s="61">
        <f t="shared" si="35"/>
        <v>150</v>
      </c>
      <c r="F194" s="61">
        <v>36</v>
      </c>
      <c r="G194" s="69">
        <v>22.75</v>
      </c>
      <c r="H194" s="61">
        <v>50</v>
      </c>
      <c r="I194" s="89"/>
      <c r="J194" s="89"/>
      <c r="K194" s="91">
        <f t="shared" si="36"/>
        <v>0</v>
      </c>
      <c r="L194" s="91">
        <f t="shared" si="37"/>
        <v>0</v>
      </c>
      <c r="M194" s="91">
        <f t="shared" si="38"/>
        <v>0</v>
      </c>
      <c r="N194" s="91">
        <f t="shared" si="39"/>
        <v>0</v>
      </c>
      <c r="O194" s="61" t="s">
        <v>691</v>
      </c>
      <c r="P194" s="64" t="s">
        <v>551</v>
      </c>
    </row>
    <row r="195" spans="1:16">
      <c r="A195" s="61" t="s">
        <v>687</v>
      </c>
      <c r="B195" s="61" t="s">
        <v>687</v>
      </c>
      <c r="C195" s="67" t="s">
        <v>687</v>
      </c>
      <c r="D195" s="61" t="s">
        <v>687</v>
      </c>
      <c r="E195" s="61"/>
      <c r="F195" s="61" t="s">
        <v>687</v>
      </c>
      <c r="G195" s="68" t="s">
        <v>687</v>
      </c>
      <c r="H195" s="61"/>
      <c r="I195" s="89" t="s">
        <v>687</v>
      </c>
      <c r="J195" s="89" t="s">
        <v>687</v>
      </c>
      <c r="K195" s="91" t="s">
        <v>687</v>
      </c>
      <c r="L195" s="91" t="s">
        <v>687</v>
      </c>
      <c r="M195" s="91"/>
      <c r="N195" s="91"/>
      <c r="O195" s="61" t="s">
        <v>687</v>
      </c>
      <c r="P195" s="61" t="s">
        <v>687</v>
      </c>
    </row>
    <row r="196" spans="1:16">
      <c r="A196" s="58" t="s">
        <v>553</v>
      </c>
      <c r="B196" s="58" t="s">
        <v>554</v>
      </c>
      <c r="C196" s="65">
        <v>0.125</v>
      </c>
      <c r="D196" s="58">
        <v>1</v>
      </c>
      <c r="E196" s="61">
        <f t="shared" ref="E196:E212" si="40">D196*H196</f>
        <v>50</v>
      </c>
      <c r="F196" s="61"/>
      <c r="G196" s="69">
        <v>1.74</v>
      </c>
      <c r="H196" s="61">
        <v>50</v>
      </c>
      <c r="I196" s="89"/>
      <c r="J196" s="89"/>
      <c r="K196" s="91">
        <f t="shared" ref="K196:K212" si="41">(I196/H196)*G196</f>
        <v>0</v>
      </c>
      <c r="L196" s="91">
        <f t="shared" ref="L196:L212" si="42">J196*G196</f>
        <v>0</v>
      </c>
      <c r="M196" s="91">
        <f t="shared" ref="M196:M212" si="43">I196/E196</f>
        <v>0</v>
      </c>
      <c r="N196" s="91">
        <f t="shared" ref="N196:N212" si="44">J196/D196</f>
        <v>0</v>
      </c>
      <c r="O196" s="61" t="s">
        <v>690</v>
      </c>
      <c r="P196" s="72" t="s">
        <v>555</v>
      </c>
    </row>
    <row r="197" spans="1:16">
      <c r="A197" s="58" t="s">
        <v>556</v>
      </c>
      <c r="B197" s="58" t="s">
        <v>557</v>
      </c>
      <c r="C197" s="65">
        <v>0.188</v>
      </c>
      <c r="D197" s="58">
        <v>1</v>
      </c>
      <c r="E197" s="61">
        <f t="shared" si="40"/>
        <v>50</v>
      </c>
      <c r="F197" s="61"/>
      <c r="G197" s="69">
        <v>2.88</v>
      </c>
      <c r="H197" s="61">
        <v>50</v>
      </c>
      <c r="I197" s="89"/>
      <c r="J197" s="89"/>
      <c r="K197" s="91">
        <f t="shared" si="41"/>
        <v>0</v>
      </c>
      <c r="L197" s="91">
        <f t="shared" si="42"/>
        <v>0</v>
      </c>
      <c r="M197" s="91">
        <f t="shared" si="43"/>
        <v>0</v>
      </c>
      <c r="N197" s="91">
        <f t="shared" si="44"/>
        <v>0</v>
      </c>
      <c r="O197" s="61" t="s">
        <v>690</v>
      </c>
      <c r="P197" s="72" t="s">
        <v>558</v>
      </c>
    </row>
    <row r="198" spans="1:16">
      <c r="A198" s="58" t="s">
        <v>559</v>
      </c>
      <c r="B198" s="58" t="s">
        <v>560</v>
      </c>
      <c r="C198" s="65">
        <v>0.25</v>
      </c>
      <c r="D198" s="58">
        <v>10</v>
      </c>
      <c r="E198" s="61">
        <f t="shared" si="40"/>
        <v>500</v>
      </c>
      <c r="F198" s="61">
        <v>360</v>
      </c>
      <c r="G198" s="69">
        <v>4.0199999999999996</v>
      </c>
      <c r="H198" s="61">
        <v>50</v>
      </c>
      <c r="I198" s="89"/>
      <c r="J198" s="89"/>
      <c r="K198" s="91">
        <f t="shared" si="41"/>
        <v>0</v>
      </c>
      <c r="L198" s="91">
        <f t="shared" si="42"/>
        <v>0</v>
      </c>
      <c r="M198" s="91">
        <f t="shared" si="43"/>
        <v>0</v>
      </c>
      <c r="N198" s="91">
        <f t="shared" si="44"/>
        <v>0</v>
      </c>
      <c r="O198" s="61" t="s">
        <v>690</v>
      </c>
      <c r="P198" s="72" t="s">
        <v>561</v>
      </c>
    </row>
    <row r="199" spans="1:16">
      <c r="A199" s="58" t="s">
        <v>562</v>
      </c>
      <c r="B199" s="58" t="s">
        <v>563</v>
      </c>
      <c r="C199" s="65">
        <v>0.25</v>
      </c>
      <c r="D199" s="58">
        <v>5</v>
      </c>
      <c r="E199" s="61">
        <f t="shared" si="40"/>
        <v>500</v>
      </c>
      <c r="F199" s="61">
        <v>180</v>
      </c>
      <c r="G199" s="69">
        <v>8.0399999999999991</v>
      </c>
      <c r="H199" s="61">
        <v>100</v>
      </c>
      <c r="I199" s="89"/>
      <c r="J199" s="89"/>
      <c r="K199" s="91">
        <f t="shared" si="41"/>
        <v>0</v>
      </c>
      <c r="L199" s="91">
        <f t="shared" si="42"/>
        <v>0</v>
      </c>
      <c r="M199" s="91">
        <f t="shared" si="43"/>
        <v>0</v>
      </c>
      <c r="N199" s="91">
        <f t="shared" si="44"/>
        <v>0</v>
      </c>
      <c r="O199" s="61" t="s">
        <v>690</v>
      </c>
      <c r="P199" s="72" t="s">
        <v>564</v>
      </c>
    </row>
    <row r="200" spans="1:16">
      <c r="A200" s="58" t="s">
        <v>565</v>
      </c>
      <c r="B200" s="58" t="s">
        <v>566</v>
      </c>
      <c r="C200" s="65">
        <v>0.312</v>
      </c>
      <c r="D200" s="58">
        <v>10</v>
      </c>
      <c r="E200" s="61">
        <f t="shared" si="40"/>
        <v>500</v>
      </c>
      <c r="F200" s="61">
        <v>240</v>
      </c>
      <c r="G200" s="69">
        <v>5.45</v>
      </c>
      <c r="H200" s="61">
        <v>50</v>
      </c>
      <c r="I200" s="89"/>
      <c r="J200" s="89"/>
      <c r="K200" s="91">
        <f t="shared" si="41"/>
        <v>0</v>
      </c>
      <c r="L200" s="91">
        <f t="shared" si="42"/>
        <v>0</v>
      </c>
      <c r="M200" s="91">
        <f t="shared" si="43"/>
        <v>0</v>
      </c>
      <c r="N200" s="91">
        <f t="shared" si="44"/>
        <v>0</v>
      </c>
      <c r="O200" s="61" t="s">
        <v>690</v>
      </c>
      <c r="P200" s="72" t="s">
        <v>567</v>
      </c>
    </row>
    <row r="201" spans="1:16">
      <c r="A201" s="58" t="s">
        <v>568</v>
      </c>
      <c r="B201" s="58" t="s">
        <v>569</v>
      </c>
      <c r="C201" s="65">
        <v>0.375</v>
      </c>
      <c r="D201" s="58">
        <v>10</v>
      </c>
      <c r="E201" s="61">
        <f t="shared" si="40"/>
        <v>500</v>
      </c>
      <c r="F201" s="61">
        <v>200</v>
      </c>
      <c r="G201" s="69">
        <v>6.7</v>
      </c>
      <c r="H201" s="61">
        <v>50</v>
      </c>
      <c r="I201" s="89"/>
      <c r="J201" s="89"/>
      <c r="K201" s="91">
        <f t="shared" si="41"/>
        <v>0</v>
      </c>
      <c r="L201" s="91">
        <f t="shared" si="42"/>
        <v>0</v>
      </c>
      <c r="M201" s="91">
        <f t="shared" si="43"/>
        <v>0</v>
      </c>
      <c r="N201" s="91">
        <f t="shared" si="44"/>
        <v>0</v>
      </c>
      <c r="O201" s="61" t="s">
        <v>690</v>
      </c>
      <c r="P201" s="72" t="s">
        <v>570</v>
      </c>
    </row>
    <row r="202" spans="1:16">
      <c r="A202" s="58" t="s">
        <v>571</v>
      </c>
      <c r="B202" s="58" t="s">
        <v>572</v>
      </c>
      <c r="C202" s="65">
        <v>0.375</v>
      </c>
      <c r="D202" s="58">
        <v>5</v>
      </c>
      <c r="E202" s="61">
        <f t="shared" si="40"/>
        <v>500</v>
      </c>
      <c r="F202" s="61">
        <v>100</v>
      </c>
      <c r="G202" s="69">
        <v>13.4</v>
      </c>
      <c r="H202" s="61">
        <v>100</v>
      </c>
      <c r="I202" s="89"/>
      <c r="J202" s="89"/>
      <c r="K202" s="91">
        <f t="shared" si="41"/>
        <v>0</v>
      </c>
      <c r="L202" s="91">
        <f t="shared" si="42"/>
        <v>0</v>
      </c>
      <c r="M202" s="91">
        <f t="shared" si="43"/>
        <v>0</v>
      </c>
      <c r="N202" s="91">
        <f t="shared" si="44"/>
        <v>0</v>
      </c>
      <c r="O202" s="61" t="s">
        <v>690</v>
      </c>
      <c r="P202" s="72" t="s">
        <v>573</v>
      </c>
    </row>
    <row r="203" spans="1:16">
      <c r="A203" s="58" t="s">
        <v>574</v>
      </c>
      <c r="B203" s="58" t="s">
        <v>575</v>
      </c>
      <c r="C203" s="65">
        <v>0.5</v>
      </c>
      <c r="D203" s="58">
        <v>5</v>
      </c>
      <c r="E203" s="61">
        <f t="shared" si="40"/>
        <v>250</v>
      </c>
      <c r="F203" s="61">
        <v>140</v>
      </c>
      <c r="G203" s="69">
        <v>9.14</v>
      </c>
      <c r="H203" s="61">
        <v>50</v>
      </c>
      <c r="I203" s="89"/>
      <c r="J203" s="89"/>
      <c r="K203" s="91">
        <f t="shared" si="41"/>
        <v>0</v>
      </c>
      <c r="L203" s="91">
        <f t="shared" si="42"/>
        <v>0</v>
      </c>
      <c r="M203" s="91">
        <f t="shared" si="43"/>
        <v>0</v>
      </c>
      <c r="N203" s="91">
        <f t="shared" si="44"/>
        <v>0</v>
      </c>
      <c r="O203" s="61" t="s">
        <v>690</v>
      </c>
      <c r="P203" s="72" t="s">
        <v>576</v>
      </c>
    </row>
    <row r="204" spans="1:16">
      <c r="A204" s="58" t="s">
        <v>577</v>
      </c>
      <c r="B204" s="58" t="s">
        <v>578</v>
      </c>
      <c r="C204" s="65">
        <v>0.5</v>
      </c>
      <c r="D204" s="58">
        <v>5</v>
      </c>
      <c r="E204" s="61">
        <f t="shared" si="40"/>
        <v>500</v>
      </c>
      <c r="F204" s="61">
        <v>80</v>
      </c>
      <c r="G204" s="69">
        <v>18.27</v>
      </c>
      <c r="H204" s="61">
        <v>100</v>
      </c>
      <c r="I204" s="89"/>
      <c r="J204" s="89"/>
      <c r="K204" s="91">
        <f t="shared" si="41"/>
        <v>0</v>
      </c>
      <c r="L204" s="91">
        <f t="shared" si="42"/>
        <v>0</v>
      </c>
      <c r="M204" s="91">
        <f t="shared" si="43"/>
        <v>0</v>
      </c>
      <c r="N204" s="91">
        <f t="shared" si="44"/>
        <v>0</v>
      </c>
      <c r="O204" s="61" t="s">
        <v>690</v>
      </c>
      <c r="P204" s="72" t="s">
        <v>579</v>
      </c>
    </row>
    <row r="205" spans="1:16">
      <c r="A205" s="58" t="s">
        <v>580</v>
      </c>
      <c r="B205" s="58" t="s">
        <v>581</v>
      </c>
      <c r="C205" s="65">
        <v>0.625</v>
      </c>
      <c r="D205" s="58">
        <v>5</v>
      </c>
      <c r="E205" s="61">
        <f t="shared" si="40"/>
        <v>250</v>
      </c>
      <c r="F205" s="61">
        <v>50</v>
      </c>
      <c r="G205" s="69">
        <v>12.6</v>
      </c>
      <c r="H205" s="61">
        <v>50</v>
      </c>
      <c r="I205" s="89"/>
      <c r="J205" s="89"/>
      <c r="K205" s="91">
        <f t="shared" si="41"/>
        <v>0</v>
      </c>
      <c r="L205" s="91">
        <f t="shared" si="42"/>
        <v>0</v>
      </c>
      <c r="M205" s="91">
        <f t="shared" si="43"/>
        <v>0</v>
      </c>
      <c r="N205" s="91">
        <f t="shared" si="44"/>
        <v>0</v>
      </c>
      <c r="O205" s="61" t="s">
        <v>690</v>
      </c>
      <c r="P205" s="72" t="s">
        <v>582</v>
      </c>
    </row>
    <row r="206" spans="1:16">
      <c r="A206" s="58" t="s">
        <v>583</v>
      </c>
      <c r="B206" s="58" t="s">
        <v>584</v>
      </c>
      <c r="C206" s="65">
        <v>0.625</v>
      </c>
      <c r="D206" s="58">
        <v>2</v>
      </c>
      <c r="E206" s="61">
        <f t="shared" si="40"/>
        <v>200</v>
      </c>
      <c r="F206" s="61">
        <v>20</v>
      </c>
      <c r="G206" s="69">
        <v>25.2</v>
      </c>
      <c r="H206" s="61">
        <v>100</v>
      </c>
      <c r="I206" s="89"/>
      <c r="J206" s="89"/>
      <c r="K206" s="91">
        <f t="shared" si="41"/>
        <v>0</v>
      </c>
      <c r="L206" s="91">
        <f t="shared" si="42"/>
        <v>0</v>
      </c>
      <c r="M206" s="91">
        <f t="shared" si="43"/>
        <v>0</v>
      </c>
      <c r="N206" s="91">
        <f t="shared" si="44"/>
        <v>0</v>
      </c>
      <c r="O206" s="61" t="s">
        <v>690</v>
      </c>
      <c r="P206" s="72" t="s">
        <v>585</v>
      </c>
    </row>
    <row r="207" spans="1:16">
      <c r="A207" s="58" t="s">
        <v>586</v>
      </c>
      <c r="B207" s="58" t="s">
        <v>587</v>
      </c>
      <c r="C207" s="65">
        <v>0.75</v>
      </c>
      <c r="D207" s="58">
        <v>5</v>
      </c>
      <c r="E207" s="61">
        <f t="shared" si="40"/>
        <v>250</v>
      </c>
      <c r="F207" s="61">
        <v>60</v>
      </c>
      <c r="G207" s="69">
        <v>15.25</v>
      </c>
      <c r="H207" s="61">
        <v>50</v>
      </c>
      <c r="I207" s="89"/>
      <c r="J207" s="89"/>
      <c r="K207" s="91">
        <f t="shared" si="41"/>
        <v>0</v>
      </c>
      <c r="L207" s="91">
        <f t="shared" si="42"/>
        <v>0</v>
      </c>
      <c r="M207" s="91">
        <f t="shared" si="43"/>
        <v>0</v>
      </c>
      <c r="N207" s="91">
        <f t="shared" si="44"/>
        <v>0</v>
      </c>
      <c r="O207" s="61" t="s">
        <v>690</v>
      </c>
      <c r="P207" s="72" t="s">
        <v>588</v>
      </c>
    </row>
    <row r="208" spans="1:16">
      <c r="A208" s="73" t="s">
        <v>589</v>
      </c>
      <c r="B208" s="73" t="s">
        <v>590</v>
      </c>
      <c r="C208" s="67">
        <v>0.75</v>
      </c>
      <c r="D208" s="61">
        <v>2</v>
      </c>
      <c r="E208" s="61">
        <f t="shared" si="40"/>
        <v>200</v>
      </c>
      <c r="F208" s="61">
        <v>24</v>
      </c>
      <c r="G208" s="49">
        <v>30.5</v>
      </c>
      <c r="H208" s="61">
        <v>100</v>
      </c>
      <c r="I208" s="89"/>
      <c r="J208" s="89"/>
      <c r="K208" s="91">
        <f t="shared" si="41"/>
        <v>0</v>
      </c>
      <c r="L208" s="91">
        <f t="shared" si="42"/>
        <v>0</v>
      </c>
      <c r="M208" s="91">
        <f t="shared" si="43"/>
        <v>0</v>
      </c>
      <c r="N208" s="91">
        <f t="shared" si="44"/>
        <v>0</v>
      </c>
      <c r="O208" s="61" t="s">
        <v>690</v>
      </c>
      <c r="P208" s="79" t="s">
        <v>591</v>
      </c>
    </row>
    <row r="209" spans="1:16">
      <c r="A209" s="58" t="s">
        <v>592</v>
      </c>
      <c r="B209" s="58" t="s">
        <v>593</v>
      </c>
      <c r="C209" s="65">
        <v>0.875</v>
      </c>
      <c r="D209" s="58">
        <v>3</v>
      </c>
      <c r="E209" s="61">
        <f t="shared" si="40"/>
        <v>150</v>
      </c>
      <c r="F209" s="61">
        <v>36</v>
      </c>
      <c r="G209" s="69">
        <v>22.77</v>
      </c>
      <c r="H209" s="61">
        <v>50</v>
      </c>
      <c r="I209" s="89"/>
      <c r="J209" s="89"/>
      <c r="K209" s="91">
        <f t="shared" si="41"/>
        <v>0</v>
      </c>
      <c r="L209" s="91">
        <f t="shared" si="42"/>
        <v>0</v>
      </c>
      <c r="M209" s="91">
        <f t="shared" si="43"/>
        <v>0</v>
      </c>
      <c r="N209" s="91">
        <f t="shared" si="44"/>
        <v>0</v>
      </c>
      <c r="O209" s="61" t="s">
        <v>690</v>
      </c>
      <c r="P209" s="72" t="s">
        <v>594</v>
      </c>
    </row>
    <row r="210" spans="1:16">
      <c r="A210" s="58" t="s">
        <v>595</v>
      </c>
      <c r="B210" s="58" t="s">
        <v>596</v>
      </c>
      <c r="C210" s="65">
        <v>1.125</v>
      </c>
      <c r="D210" s="58">
        <v>1</v>
      </c>
      <c r="E210" s="61">
        <f t="shared" si="40"/>
        <v>50</v>
      </c>
      <c r="F210" s="61">
        <v>25</v>
      </c>
      <c r="G210" s="69">
        <v>33.25</v>
      </c>
      <c r="H210" s="61">
        <v>50</v>
      </c>
      <c r="I210" s="89"/>
      <c r="J210" s="89"/>
      <c r="K210" s="91">
        <f t="shared" si="41"/>
        <v>0</v>
      </c>
      <c r="L210" s="91">
        <f t="shared" si="42"/>
        <v>0</v>
      </c>
      <c r="M210" s="91">
        <f t="shared" si="43"/>
        <v>0</v>
      </c>
      <c r="N210" s="91">
        <f t="shared" si="44"/>
        <v>0</v>
      </c>
      <c r="O210" s="61" t="s">
        <v>690</v>
      </c>
      <c r="P210" s="72" t="s">
        <v>597</v>
      </c>
    </row>
    <row r="211" spans="1:16">
      <c r="A211" s="58" t="s">
        <v>598</v>
      </c>
      <c r="B211" s="58" t="s">
        <v>599</v>
      </c>
      <c r="C211" s="65">
        <v>1.1879999999999999</v>
      </c>
      <c r="D211" s="58">
        <v>1</v>
      </c>
      <c r="E211" s="61">
        <f t="shared" si="40"/>
        <v>50</v>
      </c>
      <c r="F211" s="61">
        <v>12</v>
      </c>
      <c r="G211" s="69">
        <v>44.2</v>
      </c>
      <c r="H211" s="61">
        <v>50</v>
      </c>
      <c r="I211" s="89"/>
      <c r="J211" s="89"/>
      <c r="K211" s="91">
        <f t="shared" si="41"/>
        <v>0</v>
      </c>
      <c r="L211" s="91">
        <f t="shared" si="42"/>
        <v>0</v>
      </c>
      <c r="M211" s="91">
        <f t="shared" si="43"/>
        <v>0</v>
      </c>
      <c r="N211" s="91">
        <f t="shared" si="44"/>
        <v>0</v>
      </c>
      <c r="O211" s="61" t="s">
        <v>690</v>
      </c>
      <c r="P211" s="72" t="s">
        <v>600</v>
      </c>
    </row>
    <row r="212" spans="1:16">
      <c r="A212" s="58" t="s">
        <v>601</v>
      </c>
      <c r="B212" s="58" t="s">
        <v>602</v>
      </c>
      <c r="C212" s="65">
        <v>1.625</v>
      </c>
      <c r="D212" s="58">
        <v>1</v>
      </c>
      <c r="E212" s="61">
        <f t="shared" si="40"/>
        <v>50</v>
      </c>
      <c r="F212" s="80">
        <v>12</v>
      </c>
      <c r="G212" s="69">
        <v>57</v>
      </c>
      <c r="H212" s="80">
        <v>50</v>
      </c>
      <c r="I212" s="89"/>
      <c r="J212" s="89"/>
      <c r="K212" s="91">
        <f t="shared" si="41"/>
        <v>0</v>
      </c>
      <c r="L212" s="91">
        <f t="shared" si="42"/>
        <v>0</v>
      </c>
      <c r="M212" s="91">
        <f t="shared" si="43"/>
        <v>0</v>
      </c>
      <c r="N212" s="91">
        <f t="shared" si="44"/>
        <v>0</v>
      </c>
      <c r="O212" s="61" t="s">
        <v>690</v>
      </c>
      <c r="P212" s="72" t="s">
        <v>603</v>
      </c>
    </row>
    <row r="213" spans="1:16">
      <c r="A213" s="61" t="s">
        <v>687</v>
      </c>
      <c r="B213" s="61" t="s">
        <v>687</v>
      </c>
      <c r="C213" s="67" t="s">
        <v>687</v>
      </c>
      <c r="D213" s="61" t="s">
        <v>687</v>
      </c>
      <c r="E213" s="61"/>
      <c r="F213" s="61" t="s">
        <v>687</v>
      </c>
      <c r="G213" s="68" t="s">
        <v>687</v>
      </c>
      <c r="H213" s="61"/>
      <c r="I213" s="89" t="s">
        <v>687</v>
      </c>
      <c r="J213" s="89" t="s">
        <v>687</v>
      </c>
      <c r="K213" s="91" t="s">
        <v>687</v>
      </c>
      <c r="L213" s="91" t="s">
        <v>687</v>
      </c>
      <c r="M213" s="91"/>
      <c r="N213" s="91"/>
      <c r="O213" s="61" t="s">
        <v>687</v>
      </c>
      <c r="P213" s="61" t="s">
        <v>687</v>
      </c>
    </row>
    <row r="214" spans="1:16">
      <c r="A214" s="58" t="s">
        <v>605</v>
      </c>
      <c r="B214" s="58" t="s">
        <v>606</v>
      </c>
      <c r="C214" s="65">
        <v>0.25</v>
      </c>
      <c r="D214" s="58">
        <v>10</v>
      </c>
      <c r="E214" s="61">
        <f t="shared" ref="E214:E219" si="45">D214*H214</f>
        <v>250</v>
      </c>
      <c r="F214" s="80">
        <v>630</v>
      </c>
      <c r="G214" s="69">
        <v>2.0099999999999998</v>
      </c>
      <c r="H214" s="80">
        <v>25</v>
      </c>
      <c r="I214" s="89"/>
      <c r="J214" s="89"/>
      <c r="K214" s="91">
        <f t="shared" ref="K214:K219" si="46">(I214/H214)*G214</f>
        <v>0</v>
      </c>
      <c r="L214" s="91">
        <f t="shared" ref="L214:L219" si="47">J214*G214</f>
        <v>0</v>
      </c>
      <c r="M214" s="91">
        <f t="shared" ref="M214:M219" si="48">I214/E214</f>
        <v>0</v>
      </c>
      <c r="N214" s="91">
        <f t="shared" ref="N214:N219" si="49">J214/D214</f>
        <v>0</v>
      </c>
      <c r="O214" s="61" t="s">
        <v>692</v>
      </c>
      <c r="P214" s="70" t="s">
        <v>607</v>
      </c>
    </row>
    <row r="215" spans="1:16">
      <c r="A215" s="58" t="s">
        <v>608</v>
      </c>
      <c r="B215" s="58" t="s">
        <v>609</v>
      </c>
      <c r="C215" s="65">
        <v>0.312</v>
      </c>
      <c r="D215" s="58">
        <v>10</v>
      </c>
      <c r="E215" s="61">
        <f t="shared" si="45"/>
        <v>250</v>
      </c>
      <c r="F215" s="80">
        <v>540</v>
      </c>
      <c r="G215" s="69">
        <v>2.57</v>
      </c>
      <c r="H215" s="80">
        <v>25</v>
      </c>
      <c r="I215" s="89"/>
      <c r="J215" s="89"/>
      <c r="K215" s="91">
        <f t="shared" si="46"/>
        <v>0</v>
      </c>
      <c r="L215" s="91">
        <f t="shared" si="47"/>
        <v>0</v>
      </c>
      <c r="M215" s="91">
        <f t="shared" si="48"/>
        <v>0</v>
      </c>
      <c r="N215" s="91">
        <f t="shared" si="49"/>
        <v>0</v>
      </c>
      <c r="O215" s="61" t="s">
        <v>692</v>
      </c>
      <c r="P215" s="81" t="s">
        <v>610</v>
      </c>
    </row>
    <row r="216" spans="1:16">
      <c r="A216" s="58" t="s">
        <v>611</v>
      </c>
      <c r="B216" s="58" t="s">
        <v>612</v>
      </c>
      <c r="C216" s="65">
        <v>0.375</v>
      </c>
      <c r="D216" s="58">
        <v>10</v>
      </c>
      <c r="E216" s="61">
        <f t="shared" si="45"/>
        <v>250</v>
      </c>
      <c r="F216" s="80">
        <v>450</v>
      </c>
      <c r="G216" s="69">
        <v>3.15</v>
      </c>
      <c r="H216" s="80">
        <v>25</v>
      </c>
      <c r="I216" s="89"/>
      <c r="J216" s="89"/>
      <c r="K216" s="91">
        <f t="shared" si="46"/>
        <v>0</v>
      </c>
      <c r="L216" s="91">
        <f t="shared" si="47"/>
        <v>0</v>
      </c>
      <c r="M216" s="91">
        <f t="shared" si="48"/>
        <v>0</v>
      </c>
      <c r="N216" s="91">
        <f t="shared" si="49"/>
        <v>0</v>
      </c>
      <c r="O216" s="61" t="s">
        <v>692</v>
      </c>
      <c r="P216" s="70" t="s">
        <v>613</v>
      </c>
    </row>
    <row r="217" spans="1:16">
      <c r="A217" s="58" t="s">
        <v>614</v>
      </c>
      <c r="B217" s="58" t="s">
        <v>615</v>
      </c>
      <c r="C217" s="65">
        <v>0.5</v>
      </c>
      <c r="D217" s="58">
        <v>10</v>
      </c>
      <c r="E217" s="61">
        <f t="shared" si="45"/>
        <v>250</v>
      </c>
      <c r="F217" s="80">
        <v>280</v>
      </c>
      <c r="G217" s="69">
        <v>4.29</v>
      </c>
      <c r="H217" s="80">
        <v>25</v>
      </c>
      <c r="I217" s="89"/>
      <c r="J217" s="89"/>
      <c r="K217" s="91">
        <f t="shared" si="46"/>
        <v>0</v>
      </c>
      <c r="L217" s="91">
        <f t="shared" si="47"/>
        <v>0</v>
      </c>
      <c r="M217" s="91">
        <f t="shared" si="48"/>
        <v>0</v>
      </c>
      <c r="N217" s="91">
        <f t="shared" si="49"/>
        <v>0</v>
      </c>
      <c r="O217" s="61" t="s">
        <v>692</v>
      </c>
      <c r="P217" s="70" t="s">
        <v>616</v>
      </c>
    </row>
    <row r="218" spans="1:16">
      <c r="A218" s="58" t="s">
        <v>617</v>
      </c>
      <c r="B218" s="58" t="s">
        <v>618</v>
      </c>
      <c r="C218" s="65">
        <v>0.625</v>
      </c>
      <c r="D218" s="58">
        <v>10</v>
      </c>
      <c r="E218" s="61">
        <f t="shared" si="45"/>
        <v>250</v>
      </c>
      <c r="F218" s="80">
        <v>100</v>
      </c>
      <c r="G218" s="69">
        <v>5.78</v>
      </c>
      <c r="H218" s="80">
        <v>25</v>
      </c>
      <c r="I218" s="89"/>
      <c r="J218" s="89"/>
      <c r="K218" s="91">
        <f t="shared" si="46"/>
        <v>0</v>
      </c>
      <c r="L218" s="91">
        <f t="shared" si="47"/>
        <v>0</v>
      </c>
      <c r="M218" s="91">
        <f t="shared" si="48"/>
        <v>0</v>
      </c>
      <c r="N218" s="91">
        <f t="shared" si="49"/>
        <v>0</v>
      </c>
      <c r="O218" s="61" t="s">
        <v>692</v>
      </c>
      <c r="P218" s="70" t="s">
        <v>619</v>
      </c>
    </row>
    <row r="219" spans="1:16" ht="13.5" thickBot="1">
      <c r="A219" s="58" t="s">
        <v>620</v>
      </c>
      <c r="B219" s="58" t="s">
        <v>621</v>
      </c>
      <c r="C219" s="65">
        <v>0.75</v>
      </c>
      <c r="D219" s="58">
        <v>6</v>
      </c>
      <c r="E219" s="61">
        <f t="shared" si="45"/>
        <v>150</v>
      </c>
      <c r="F219" s="80">
        <v>72</v>
      </c>
      <c r="G219" s="69">
        <v>6.98</v>
      </c>
      <c r="H219" s="80">
        <v>25</v>
      </c>
      <c r="I219" s="89"/>
      <c r="J219" s="89"/>
      <c r="K219" s="91">
        <f t="shared" si="46"/>
        <v>0</v>
      </c>
      <c r="L219" s="91">
        <f t="shared" si="47"/>
        <v>0</v>
      </c>
      <c r="M219" s="91">
        <f t="shared" si="48"/>
        <v>0</v>
      </c>
      <c r="N219" s="91">
        <f t="shared" si="49"/>
        <v>0</v>
      </c>
      <c r="O219" s="61" t="s">
        <v>692</v>
      </c>
      <c r="P219" s="70" t="s">
        <v>622</v>
      </c>
    </row>
    <row r="220" spans="1:16" ht="13.5" thickBot="1">
      <c r="H220" s="82"/>
      <c r="I220" s="302" t="s">
        <v>693</v>
      </c>
      <c r="J220" s="303"/>
      <c r="K220" s="83">
        <f>SUM(K12:K219)</f>
        <v>0</v>
      </c>
      <c r="L220" s="83">
        <f>SUM(L21:L219)</f>
        <v>0</v>
      </c>
      <c r="M220" s="84"/>
      <c r="N220" s="85"/>
    </row>
    <row r="222" spans="1:16">
      <c r="A222" s="73"/>
      <c r="B222" s="61"/>
      <c r="C222" s="61"/>
      <c r="D222" s="61"/>
      <c r="E222" s="61"/>
      <c r="F222" s="61"/>
      <c r="G222" s="49"/>
      <c r="H222" s="61"/>
      <c r="I222" s="61"/>
      <c r="J222" s="61"/>
      <c r="K222" s="61"/>
      <c r="L222" s="61"/>
      <c r="M222" s="61"/>
      <c r="N222" s="61"/>
      <c r="O222" s="61"/>
      <c r="P222" s="86"/>
    </row>
  </sheetData>
  <protectedRanges>
    <protectedRange sqref="K8:M8" name="Range1_1"/>
    <protectedRange sqref="I222:J222" name="Range1_6"/>
    <protectedRange sqref="I204:J204" name="Range1_7"/>
    <protectedRange sqref="I205:J205" name="Range1_8"/>
    <protectedRange sqref="I206:J206" name="Range1_9"/>
    <protectedRange sqref="I207:J207" name="Range1_10"/>
    <protectedRange sqref="I208:J208" name="Range1_11"/>
    <protectedRange sqref="I209:J209 J211:J212 J214:J219" name="Range1_12"/>
  </protectedRanges>
  <mergeCells count="5">
    <mergeCell ref="A1:P2"/>
    <mergeCell ref="O9:O10"/>
    <mergeCell ref="P9:P10"/>
    <mergeCell ref="Q9:R10"/>
    <mergeCell ref="I220:J220"/>
  </mergeCells>
  <conditionalFormatting sqref="M12:N219 M222:N222">
    <cfRule type="expression" dxfId="1" priority="1" stopIfTrue="1">
      <formula>NOT(ISERROR(SEARCH(".",M12)))</formula>
    </cfRule>
  </conditionalFormatting>
  <conditionalFormatting sqref="P66:P71 P73:P74 P76:P81 P83:P87 P89 P91 P93 P95 P97 P99 P101:P103 P106:P114 P116:P156 P158:P163 P166:P184 P186:P187 P189 P191:P194 P196:P204 P206 P208:P212 P214:P219">
    <cfRule type="cellIs" dxfId="0" priority="2" stopIfTrue="1" operator="equal">
      <formula>"(blank)"</formula>
    </cfRule>
  </conditionalFormatting>
  <pageMargins left="0.75" right="0.75" top="1" bottom="1" header="0.5" footer="0.5"/>
  <pageSetup scale="6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86DE-A8C9-4193-8BAC-D38B8EAF1D41}">
  <dimension ref="A1:E284"/>
  <sheetViews>
    <sheetView topLeftCell="A242" workbookViewId="0">
      <selection activeCell="F284" sqref="F284"/>
    </sheetView>
  </sheetViews>
  <sheetFormatPr defaultRowHeight="12.75"/>
  <cols>
    <col min="1" max="1" width="7" bestFit="1" customWidth="1"/>
    <col min="2" max="2" width="8.42578125" bestFit="1" customWidth="1"/>
    <col min="3" max="3" width="5.42578125" bestFit="1" customWidth="1"/>
    <col min="4" max="4" width="19.85546875" bestFit="1" customWidth="1"/>
    <col min="5" max="5" width="24.140625" bestFit="1" customWidth="1"/>
  </cols>
  <sheetData>
    <row r="1" spans="1:5">
      <c r="A1" t="s">
        <v>1019</v>
      </c>
      <c r="B1" t="s">
        <v>1020</v>
      </c>
      <c r="C1" t="s">
        <v>7</v>
      </c>
      <c r="D1" t="s">
        <v>1028</v>
      </c>
      <c r="E1" t="s">
        <v>1032</v>
      </c>
    </row>
    <row r="2" spans="1:5">
      <c r="A2" t="s">
        <v>733</v>
      </c>
      <c r="B2">
        <v>12.3</v>
      </c>
      <c r="C2">
        <v>25</v>
      </c>
      <c r="D2">
        <v>25</v>
      </c>
      <c r="E2">
        <v>25</v>
      </c>
    </row>
    <row r="3" spans="1:5">
      <c r="A3" t="s">
        <v>153</v>
      </c>
      <c r="B3" s="212">
        <v>26.87</v>
      </c>
      <c r="C3">
        <v>8</v>
      </c>
      <c r="D3" s="207">
        <v>8</v>
      </c>
      <c r="E3" s="207">
        <v>8</v>
      </c>
    </row>
    <row r="4" spans="1:5">
      <c r="A4" t="s">
        <v>165</v>
      </c>
      <c r="B4" s="212">
        <v>45.76</v>
      </c>
      <c r="C4">
        <v>8</v>
      </c>
      <c r="D4" s="207">
        <v>8</v>
      </c>
      <c r="E4" s="207">
        <v>8</v>
      </c>
    </row>
    <row r="5" spans="1:5">
      <c r="A5" t="s">
        <v>18</v>
      </c>
      <c r="B5" s="212">
        <v>5.92</v>
      </c>
      <c r="C5">
        <v>1</v>
      </c>
      <c r="D5" s="207">
        <v>1</v>
      </c>
      <c r="E5" s="207">
        <v>240</v>
      </c>
    </row>
    <row r="6" spans="1:5">
      <c r="A6" t="s">
        <v>21</v>
      </c>
      <c r="B6" s="212">
        <v>11.05</v>
      </c>
      <c r="C6">
        <v>1</v>
      </c>
      <c r="D6" s="207">
        <v>1</v>
      </c>
      <c r="E6" s="207">
        <v>120</v>
      </c>
    </row>
    <row r="7" spans="1:5">
      <c r="A7" t="s">
        <v>24</v>
      </c>
      <c r="B7" s="212">
        <v>14.66</v>
      </c>
      <c r="C7">
        <v>1</v>
      </c>
      <c r="D7" s="207">
        <v>1</v>
      </c>
      <c r="E7" s="207">
        <v>90</v>
      </c>
    </row>
    <row r="8" spans="1:5">
      <c r="A8" t="s">
        <v>27</v>
      </c>
      <c r="B8" s="212">
        <v>18.440000000000001</v>
      </c>
      <c r="C8">
        <v>1</v>
      </c>
      <c r="D8" s="207">
        <v>1</v>
      </c>
      <c r="E8" s="207">
        <v>75</v>
      </c>
    </row>
    <row r="9" spans="1:5">
      <c r="A9" t="s">
        <v>30</v>
      </c>
      <c r="B9" s="212">
        <v>24.01</v>
      </c>
      <c r="C9">
        <v>1</v>
      </c>
      <c r="D9" s="207">
        <v>1</v>
      </c>
      <c r="E9" s="207">
        <v>50</v>
      </c>
    </row>
    <row r="10" spans="1:5">
      <c r="A10" t="s">
        <v>33</v>
      </c>
      <c r="B10" s="212">
        <v>37.229999999999997</v>
      </c>
      <c r="C10">
        <v>1</v>
      </c>
      <c r="D10" s="207">
        <v>1</v>
      </c>
      <c r="E10" s="207">
        <v>40</v>
      </c>
    </row>
    <row r="11" spans="1:5">
      <c r="A11" t="s">
        <v>36</v>
      </c>
      <c r="B11" s="212">
        <v>52.93</v>
      </c>
      <c r="C11">
        <v>1</v>
      </c>
      <c r="D11" s="207">
        <v>1</v>
      </c>
      <c r="E11" s="207">
        <v>30</v>
      </c>
    </row>
    <row r="12" spans="1:5">
      <c r="A12" t="s">
        <v>39</v>
      </c>
      <c r="B12" s="212">
        <v>72.23</v>
      </c>
      <c r="C12">
        <v>1</v>
      </c>
      <c r="D12" s="207">
        <v>1</v>
      </c>
      <c r="E12" s="207">
        <v>21</v>
      </c>
    </row>
    <row r="13" spans="1:5">
      <c r="A13" t="s">
        <v>42</v>
      </c>
      <c r="B13" s="212">
        <v>117.4</v>
      </c>
      <c r="C13">
        <v>1</v>
      </c>
      <c r="D13" s="207">
        <v>1</v>
      </c>
      <c r="E13" s="207">
        <v>15</v>
      </c>
    </row>
    <row r="14" spans="1:5">
      <c r="A14" t="s">
        <v>734</v>
      </c>
      <c r="B14" s="212">
        <v>12.3</v>
      </c>
      <c r="C14">
        <v>50</v>
      </c>
      <c r="D14" s="207">
        <v>25</v>
      </c>
      <c r="E14" s="207">
        <v>25</v>
      </c>
    </row>
    <row r="15" spans="1:5" s="216" customFormat="1">
      <c r="A15" s="165" t="s">
        <v>735</v>
      </c>
      <c r="B15" s="216">
        <v>7.97</v>
      </c>
      <c r="C15" s="216">
        <v>1</v>
      </c>
      <c r="D15" s="216">
        <v>1</v>
      </c>
      <c r="E15" s="216">
        <v>120</v>
      </c>
    </row>
    <row r="16" spans="1:5">
      <c r="A16" t="s">
        <v>736</v>
      </c>
      <c r="B16" s="212">
        <v>11.05</v>
      </c>
      <c r="C16">
        <v>1</v>
      </c>
      <c r="D16" s="207">
        <v>1</v>
      </c>
      <c r="E16" s="207">
        <v>80</v>
      </c>
    </row>
    <row r="17" spans="1:5">
      <c r="A17" t="s">
        <v>737</v>
      </c>
      <c r="B17" s="212">
        <v>14.66</v>
      </c>
      <c r="C17">
        <v>1</v>
      </c>
      <c r="D17" s="207">
        <v>1</v>
      </c>
      <c r="E17" s="207">
        <v>60</v>
      </c>
    </row>
    <row r="18" spans="1:5">
      <c r="A18" t="s">
        <v>738</v>
      </c>
      <c r="B18" s="212">
        <v>18.440000000000001</v>
      </c>
      <c r="C18">
        <v>1</v>
      </c>
      <c r="D18" s="207">
        <v>1</v>
      </c>
      <c r="E18" s="207">
        <v>50</v>
      </c>
    </row>
    <row r="19" spans="1:5">
      <c r="A19" t="s">
        <v>739</v>
      </c>
      <c r="B19" s="212">
        <v>24.01</v>
      </c>
      <c r="C19">
        <v>1</v>
      </c>
      <c r="D19" s="207">
        <v>1</v>
      </c>
      <c r="E19" s="207">
        <v>40</v>
      </c>
    </row>
    <row r="20" spans="1:5">
      <c r="A20" t="s">
        <v>740</v>
      </c>
      <c r="B20" s="212">
        <v>37.229999999999997</v>
      </c>
      <c r="C20">
        <v>1</v>
      </c>
      <c r="D20" s="207">
        <v>1</v>
      </c>
      <c r="E20" s="207">
        <v>35</v>
      </c>
    </row>
    <row r="21" spans="1:5">
      <c r="A21" t="s">
        <v>741</v>
      </c>
      <c r="B21" s="212">
        <v>52.93</v>
      </c>
      <c r="C21">
        <v>1</v>
      </c>
      <c r="D21" s="207">
        <v>1</v>
      </c>
      <c r="E21" s="207">
        <v>20</v>
      </c>
    </row>
    <row r="22" spans="1:5">
      <c r="A22" t="s">
        <v>45</v>
      </c>
      <c r="B22" s="212">
        <v>3.26</v>
      </c>
      <c r="C22">
        <v>1</v>
      </c>
      <c r="D22" s="207">
        <v>1</v>
      </c>
      <c r="E22" s="207">
        <v>600</v>
      </c>
    </row>
    <row r="23" spans="1:5">
      <c r="A23" t="s">
        <v>48</v>
      </c>
      <c r="B23" s="212">
        <v>5.1100000000000003</v>
      </c>
      <c r="C23">
        <v>1</v>
      </c>
      <c r="D23" s="207">
        <v>1</v>
      </c>
      <c r="E23" s="207">
        <v>300</v>
      </c>
    </row>
    <row r="24" spans="1:5">
      <c r="A24" t="s">
        <v>51</v>
      </c>
      <c r="B24" s="212">
        <v>5.92</v>
      </c>
      <c r="C24">
        <v>1</v>
      </c>
      <c r="D24" s="207">
        <v>1</v>
      </c>
      <c r="E24" s="207">
        <v>240</v>
      </c>
    </row>
    <row r="25" spans="1:5">
      <c r="A25" t="s">
        <v>54</v>
      </c>
      <c r="B25" s="212">
        <v>7.97</v>
      </c>
      <c r="C25">
        <v>1</v>
      </c>
      <c r="D25" s="207">
        <v>1</v>
      </c>
      <c r="E25" s="207">
        <v>200</v>
      </c>
    </row>
    <row r="26" spans="1:5">
      <c r="A26" t="s">
        <v>57</v>
      </c>
      <c r="B26" s="212">
        <v>11.05</v>
      </c>
      <c r="C26">
        <v>1</v>
      </c>
      <c r="D26" s="207">
        <v>1</v>
      </c>
      <c r="E26" s="207">
        <v>120</v>
      </c>
    </row>
    <row r="27" spans="1:5">
      <c r="A27" t="s">
        <v>60</v>
      </c>
      <c r="B27" s="212">
        <v>14.66</v>
      </c>
      <c r="C27">
        <v>1</v>
      </c>
      <c r="D27" s="207">
        <v>1</v>
      </c>
      <c r="E27" s="207">
        <v>90</v>
      </c>
    </row>
    <row r="28" spans="1:5">
      <c r="A28" t="s">
        <v>63</v>
      </c>
      <c r="B28" s="212">
        <v>18.440000000000001</v>
      </c>
      <c r="C28">
        <v>1</v>
      </c>
      <c r="D28" s="207">
        <v>1</v>
      </c>
      <c r="E28" s="207">
        <v>75</v>
      </c>
    </row>
    <row r="29" spans="1:5">
      <c r="A29" t="s">
        <v>66</v>
      </c>
      <c r="B29" s="212">
        <v>24.01</v>
      </c>
      <c r="C29">
        <v>1</v>
      </c>
      <c r="D29" s="207">
        <v>1</v>
      </c>
      <c r="E29" s="207">
        <v>50</v>
      </c>
    </row>
    <row r="30" spans="1:5">
      <c r="A30" t="s">
        <v>69</v>
      </c>
      <c r="B30" s="212">
        <v>37.229999999999997</v>
      </c>
      <c r="C30">
        <v>1</v>
      </c>
      <c r="D30" s="207">
        <v>1</v>
      </c>
      <c r="E30" s="207">
        <v>40</v>
      </c>
    </row>
    <row r="31" spans="1:5">
      <c r="A31" t="s">
        <v>72</v>
      </c>
      <c r="B31" s="212">
        <v>52.93</v>
      </c>
      <c r="C31">
        <v>1</v>
      </c>
      <c r="D31" s="207">
        <v>1</v>
      </c>
      <c r="E31" s="207">
        <v>30</v>
      </c>
    </row>
    <row r="32" spans="1:5">
      <c r="A32" t="s">
        <v>75</v>
      </c>
      <c r="B32" s="212">
        <v>72.23</v>
      </c>
      <c r="C32">
        <v>1</v>
      </c>
      <c r="D32" s="207">
        <v>1</v>
      </c>
      <c r="E32" s="207">
        <v>21</v>
      </c>
    </row>
    <row r="33" spans="1:5">
      <c r="A33" t="s">
        <v>78</v>
      </c>
      <c r="B33" s="212">
        <v>92.94</v>
      </c>
      <c r="C33">
        <v>1</v>
      </c>
      <c r="D33" s="207">
        <v>1</v>
      </c>
      <c r="E33" s="207">
        <v>15</v>
      </c>
    </row>
    <row r="34" spans="1:5">
      <c r="A34" t="s">
        <v>81</v>
      </c>
      <c r="B34" s="212">
        <v>117.4</v>
      </c>
      <c r="C34">
        <v>1</v>
      </c>
      <c r="D34" s="207">
        <v>1</v>
      </c>
      <c r="E34" s="207">
        <v>15</v>
      </c>
    </row>
    <row r="35" spans="1:5">
      <c r="A35" t="s">
        <v>742</v>
      </c>
      <c r="B35" s="212">
        <v>5.92</v>
      </c>
      <c r="C35">
        <v>1</v>
      </c>
      <c r="D35" s="207">
        <v>1</v>
      </c>
      <c r="E35" s="207">
        <v>150</v>
      </c>
    </row>
    <row r="36" spans="1:5">
      <c r="A36" s="165" t="s">
        <v>792</v>
      </c>
      <c r="B36" s="212">
        <v>3.26</v>
      </c>
      <c r="C36">
        <v>1</v>
      </c>
      <c r="D36" s="207">
        <v>1</v>
      </c>
      <c r="E36" s="207">
        <v>340</v>
      </c>
    </row>
    <row r="37" spans="1:5">
      <c r="A37" t="s">
        <v>743</v>
      </c>
      <c r="B37" s="212">
        <v>72.23</v>
      </c>
      <c r="C37">
        <v>1</v>
      </c>
      <c r="D37" s="207">
        <v>1</v>
      </c>
      <c r="E37" s="207">
        <v>15</v>
      </c>
    </row>
    <row r="38" spans="1:5">
      <c r="A38" s="165" t="s">
        <v>795</v>
      </c>
      <c r="B38" s="212">
        <v>5.1100000000000003</v>
      </c>
      <c r="C38">
        <v>1</v>
      </c>
      <c r="D38" s="207">
        <v>1</v>
      </c>
      <c r="E38" s="207">
        <v>180</v>
      </c>
    </row>
    <row r="39" spans="1:5">
      <c r="A39" t="s">
        <v>744</v>
      </c>
      <c r="B39" s="212">
        <v>117.4</v>
      </c>
      <c r="C39">
        <v>1</v>
      </c>
      <c r="D39" s="207">
        <v>1</v>
      </c>
      <c r="E39" s="207">
        <v>10</v>
      </c>
    </row>
    <row r="40" spans="1:5">
      <c r="A40" t="s">
        <v>745</v>
      </c>
      <c r="B40" s="212">
        <v>0</v>
      </c>
      <c r="C40">
        <v>0</v>
      </c>
      <c r="D40" s="207">
        <v>1</v>
      </c>
      <c r="E40" s="207">
        <v>1</v>
      </c>
    </row>
    <row r="41" spans="1:5">
      <c r="A41" t="s">
        <v>84</v>
      </c>
      <c r="B41" s="212">
        <v>3.63</v>
      </c>
      <c r="C41">
        <v>5</v>
      </c>
      <c r="D41" s="207">
        <v>5</v>
      </c>
      <c r="E41" s="207">
        <v>100</v>
      </c>
    </row>
    <row r="42" spans="1:5">
      <c r="A42" t="s">
        <v>90</v>
      </c>
      <c r="B42" s="212">
        <v>5.38</v>
      </c>
      <c r="C42">
        <v>5</v>
      </c>
      <c r="D42" s="207">
        <v>5</v>
      </c>
      <c r="E42" s="207">
        <v>100</v>
      </c>
    </row>
    <row r="43" spans="1:5">
      <c r="A43" t="s">
        <v>96</v>
      </c>
      <c r="B43" s="212">
        <v>6.78</v>
      </c>
      <c r="C43">
        <v>5</v>
      </c>
      <c r="D43" s="207">
        <v>5</v>
      </c>
      <c r="E43" s="207">
        <v>100</v>
      </c>
    </row>
    <row r="44" spans="1:5">
      <c r="A44" t="s">
        <v>102</v>
      </c>
      <c r="B44" s="212">
        <v>9.11</v>
      </c>
      <c r="C44">
        <v>3</v>
      </c>
      <c r="D44" s="207">
        <v>3</v>
      </c>
      <c r="E44" s="207">
        <v>36</v>
      </c>
    </row>
    <row r="45" spans="1:5">
      <c r="A45" t="s">
        <v>117</v>
      </c>
      <c r="B45" s="212">
        <v>12.1</v>
      </c>
      <c r="C45">
        <v>3</v>
      </c>
      <c r="D45" s="207">
        <v>3</v>
      </c>
      <c r="E45" s="207">
        <v>36</v>
      </c>
    </row>
    <row r="46" spans="1:5">
      <c r="A46" t="s">
        <v>144</v>
      </c>
      <c r="B46" s="212">
        <v>15.41</v>
      </c>
      <c r="C46">
        <v>2</v>
      </c>
      <c r="D46" s="207">
        <v>2</v>
      </c>
      <c r="E46" s="207">
        <v>24</v>
      </c>
    </row>
    <row r="47" spans="1:5">
      <c r="A47" t="s">
        <v>150</v>
      </c>
      <c r="B47" s="212">
        <v>19.78</v>
      </c>
      <c r="C47">
        <v>1</v>
      </c>
      <c r="D47" s="207">
        <v>1</v>
      </c>
      <c r="E47" s="207">
        <v>10</v>
      </c>
    </row>
    <row r="48" spans="1:5">
      <c r="A48" t="s">
        <v>159</v>
      </c>
      <c r="B48" s="212">
        <v>26.45</v>
      </c>
      <c r="C48">
        <v>1</v>
      </c>
      <c r="D48" s="207">
        <v>1</v>
      </c>
      <c r="E48" s="207">
        <v>10</v>
      </c>
    </row>
    <row r="49" spans="1:5">
      <c r="A49" t="s">
        <v>105</v>
      </c>
      <c r="B49" s="212">
        <v>12.1</v>
      </c>
      <c r="C49">
        <v>3</v>
      </c>
      <c r="D49" s="207">
        <v>3</v>
      </c>
      <c r="E49" s="207">
        <v>36</v>
      </c>
    </row>
    <row r="50" spans="1:5">
      <c r="A50" t="s">
        <v>746</v>
      </c>
      <c r="B50" s="212">
        <v>15.41</v>
      </c>
      <c r="C50">
        <v>2</v>
      </c>
      <c r="D50" s="207">
        <v>2</v>
      </c>
      <c r="E50" s="207">
        <v>24</v>
      </c>
    </row>
    <row r="51" spans="1:5">
      <c r="A51" t="s">
        <v>168</v>
      </c>
      <c r="B51" s="212">
        <v>45.13</v>
      </c>
      <c r="C51">
        <v>1</v>
      </c>
      <c r="D51" s="207">
        <v>1</v>
      </c>
      <c r="E51" s="207">
        <v>5</v>
      </c>
    </row>
    <row r="52" spans="1:5">
      <c r="A52" t="s">
        <v>87</v>
      </c>
      <c r="B52" s="212">
        <v>3.63</v>
      </c>
      <c r="C52">
        <v>5</v>
      </c>
      <c r="D52" s="207">
        <v>5</v>
      </c>
      <c r="E52" s="207">
        <v>100</v>
      </c>
    </row>
    <row r="53" spans="1:5">
      <c r="A53" t="s">
        <v>93</v>
      </c>
      <c r="B53" s="212">
        <v>5.38</v>
      </c>
      <c r="C53">
        <v>4</v>
      </c>
      <c r="D53" s="207">
        <v>4</v>
      </c>
      <c r="E53" s="207">
        <v>80</v>
      </c>
    </row>
    <row r="54" spans="1:5">
      <c r="A54" t="s">
        <v>99</v>
      </c>
      <c r="B54" s="212">
        <v>6.78</v>
      </c>
      <c r="C54">
        <v>3</v>
      </c>
      <c r="D54" s="207">
        <v>3</v>
      </c>
      <c r="E54" s="207">
        <v>60</v>
      </c>
    </row>
    <row r="55" spans="1:5">
      <c r="A55" t="s">
        <v>747</v>
      </c>
      <c r="B55" s="212">
        <v>9.11</v>
      </c>
      <c r="C55">
        <v>2</v>
      </c>
      <c r="D55" s="207">
        <v>2</v>
      </c>
      <c r="E55" s="207">
        <v>24</v>
      </c>
    </row>
    <row r="56" spans="1:5">
      <c r="A56" t="s">
        <v>123</v>
      </c>
      <c r="B56" s="212">
        <v>12.1</v>
      </c>
      <c r="C56">
        <v>2</v>
      </c>
      <c r="D56" s="207">
        <v>2</v>
      </c>
      <c r="E56" s="207">
        <v>24</v>
      </c>
    </row>
    <row r="57" spans="1:5">
      <c r="A57" t="s">
        <v>147</v>
      </c>
      <c r="B57" s="212">
        <v>15.41</v>
      </c>
      <c r="C57">
        <v>1</v>
      </c>
      <c r="D57" s="207">
        <v>1</v>
      </c>
      <c r="E57" s="207">
        <v>12</v>
      </c>
    </row>
    <row r="58" spans="1:5">
      <c r="A58" t="s">
        <v>162</v>
      </c>
      <c r="B58" s="212">
        <v>26.45</v>
      </c>
      <c r="C58">
        <v>1</v>
      </c>
      <c r="D58" s="207">
        <v>1</v>
      </c>
      <c r="E58" s="207">
        <v>0</v>
      </c>
    </row>
    <row r="59" spans="1:5">
      <c r="A59" t="s">
        <v>114</v>
      </c>
      <c r="B59" s="212">
        <v>12.1</v>
      </c>
      <c r="C59">
        <v>3</v>
      </c>
      <c r="D59" s="207">
        <v>3</v>
      </c>
      <c r="E59" s="207">
        <v>36</v>
      </c>
    </row>
    <row r="60" spans="1:5">
      <c r="A60" t="s">
        <v>141</v>
      </c>
      <c r="B60" s="212">
        <v>15.41</v>
      </c>
      <c r="C60">
        <v>2</v>
      </c>
      <c r="D60" s="207">
        <v>2</v>
      </c>
      <c r="E60" s="207">
        <v>24</v>
      </c>
    </row>
    <row r="61" spans="1:5">
      <c r="A61" t="s">
        <v>156</v>
      </c>
      <c r="B61" s="212">
        <v>26.45</v>
      </c>
      <c r="C61">
        <v>1</v>
      </c>
      <c r="D61" s="207">
        <v>1</v>
      </c>
      <c r="E61" s="207">
        <v>0</v>
      </c>
    </row>
    <row r="62" spans="1:5">
      <c r="A62" t="s">
        <v>120</v>
      </c>
      <c r="B62" s="212">
        <v>12.1</v>
      </c>
      <c r="C62">
        <v>3</v>
      </c>
      <c r="D62" s="207">
        <v>3</v>
      </c>
      <c r="E62" s="207">
        <v>24</v>
      </c>
    </row>
    <row r="63" spans="1:5">
      <c r="A63" t="s">
        <v>108</v>
      </c>
      <c r="B63" s="212">
        <v>12.1</v>
      </c>
      <c r="C63">
        <v>3</v>
      </c>
      <c r="D63" s="207">
        <v>3</v>
      </c>
      <c r="E63" s="207">
        <v>36</v>
      </c>
    </row>
    <row r="64" spans="1:5">
      <c r="A64" t="s">
        <v>111</v>
      </c>
      <c r="B64" s="212">
        <v>12.1</v>
      </c>
      <c r="C64">
        <v>3</v>
      </c>
      <c r="D64" s="207">
        <v>3</v>
      </c>
      <c r="E64" s="207">
        <v>36</v>
      </c>
    </row>
    <row r="65" spans="1:5">
      <c r="A65" t="s">
        <v>171</v>
      </c>
      <c r="B65" s="212">
        <v>45.13</v>
      </c>
      <c r="C65">
        <v>1</v>
      </c>
      <c r="D65" s="207">
        <v>1</v>
      </c>
      <c r="E65" s="207">
        <v>3</v>
      </c>
    </row>
    <row r="66" spans="1:5">
      <c r="A66" t="s">
        <v>201</v>
      </c>
      <c r="B66" s="212">
        <v>2.72</v>
      </c>
      <c r="C66">
        <v>1</v>
      </c>
      <c r="D66" s="207">
        <v>1</v>
      </c>
      <c r="E66" s="207">
        <v>625</v>
      </c>
    </row>
    <row r="67" spans="1:5">
      <c r="A67" t="s">
        <v>204</v>
      </c>
      <c r="B67" s="212">
        <v>3.68</v>
      </c>
      <c r="C67">
        <v>1</v>
      </c>
      <c r="D67" s="207">
        <v>1</v>
      </c>
      <c r="E67" s="207">
        <v>425</v>
      </c>
    </row>
    <row r="68" spans="1:5">
      <c r="A68" t="s">
        <v>213</v>
      </c>
      <c r="B68" s="212">
        <v>4.4000000000000004</v>
      </c>
      <c r="C68">
        <v>30</v>
      </c>
      <c r="D68" s="207">
        <v>30</v>
      </c>
      <c r="E68" s="207">
        <v>300</v>
      </c>
    </row>
    <row r="69" spans="1:5">
      <c r="A69" t="s">
        <v>225</v>
      </c>
      <c r="B69" s="212">
        <v>6.36</v>
      </c>
      <c r="C69">
        <v>1</v>
      </c>
      <c r="D69" s="207">
        <v>1</v>
      </c>
      <c r="E69" s="207">
        <v>200</v>
      </c>
    </row>
    <row r="70" spans="1:5">
      <c r="A70" t="s">
        <v>237</v>
      </c>
      <c r="B70" s="212">
        <v>7.02</v>
      </c>
      <c r="C70">
        <v>20</v>
      </c>
      <c r="D70" s="207">
        <v>20</v>
      </c>
      <c r="E70" s="207">
        <v>200</v>
      </c>
    </row>
    <row r="71" spans="1:5">
      <c r="A71" t="s">
        <v>243</v>
      </c>
      <c r="B71" s="212">
        <v>10.46</v>
      </c>
      <c r="C71">
        <v>1</v>
      </c>
      <c r="D71" s="207">
        <v>1</v>
      </c>
      <c r="E71" s="207">
        <v>120</v>
      </c>
    </row>
    <row r="72" spans="1:5">
      <c r="A72" t="s">
        <v>249</v>
      </c>
      <c r="B72" s="212">
        <v>14.4</v>
      </c>
      <c r="C72">
        <v>1</v>
      </c>
      <c r="D72" s="207">
        <v>1</v>
      </c>
      <c r="E72" s="207">
        <v>75</v>
      </c>
    </row>
    <row r="73" spans="1:5">
      <c r="A73" t="s">
        <v>255</v>
      </c>
      <c r="B73" s="212">
        <v>18.440000000000001</v>
      </c>
      <c r="C73">
        <v>1</v>
      </c>
      <c r="D73" s="207">
        <v>1</v>
      </c>
      <c r="E73" s="207">
        <v>75</v>
      </c>
    </row>
    <row r="74" spans="1:5">
      <c r="A74" t="s">
        <v>261</v>
      </c>
      <c r="B74" s="212">
        <v>29.26</v>
      </c>
      <c r="C74">
        <v>1</v>
      </c>
      <c r="D74" s="207">
        <v>1</v>
      </c>
      <c r="E74" s="207">
        <v>50</v>
      </c>
    </row>
    <row r="75" spans="1:5">
      <c r="A75" t="s">
        <v>267</v>
      </c>
      <c r="B75" s="212">
        <v>41.59</v>
      </c>
      <c r="C75">
        <v>1</v>
      </c>
      <c r="D75" s="207">
        <v>1</v>
      </c>
      <c r="E75" s="207">
        <v>30</v>
      </c>
    </row>
    <row r="76" spans="1:5">
      <c r="A76" t="s">
        <v>273</v>
      </c>
      <c r="B76" s="212">
        <v>55.75</v>
      </c>
      <c r="C76">
        <v>1</v>
      </c>
      <c r="D76" s="207">
        <v>1</v>
      </c>
      <c r="E76" s="207">
        <v>21</v>
      </c>
    </row>
    <row r="77" spans="1:5">
      <c r="A77" t="s">
        <v>279</v>
      </c>
      <c r="B77" s="212">
        <v>75.31</v>
      </c>
      <c r="C77">
        <v>1</v>
      </c>
      <c r="D77" s="207">
        <v>1</v>
      </c>
      <c r="E77" s="207">
        <v>15</v>
      </c>
    </row>
    <row r="78" spans="1:5">
      <c r="A78" t="s">
        <v>285</v>
      </c>
      <c r="B78" s="212">
        <v>89.44</v>
      </c>
      <c r="C78">
        <v>1</v>
      </c>
      <c r="D78" s="207">
        <v>1</v>
      </c>
      <c r="E78" s="207">
        <v>15</v>
      </c>
    </row>
    <row r="79" spans="1:5">
      <c r="A79" t="s">
        <v>748</v>
      </c>
      <c r="B79" s="212">
        <v>0</v>
      </c>
      <c r="C79">
        <v>0</v>
      </c>
      <c r="D79" s="207">
        <v>1</v>
      </c>
      <c r="E79" s="207">
        <v>1</v>
      </c>
    </row>
    <row r="80" spans="1:5" s="214" customFormat="1">
      <c r="A80" s="165" t="s">
        <v>1040</v>
      </c>
      <c r="B80" s="214">
        <v>4.78</v>
      </c>
      <c r="C80" s="214">
        <v>1</v>
      </c>
      <c r="D80" s="214">
        <v>1</v>
      </c>
      <c r="E80" s="214">
        <v>50</v>
      </c>
    </row>
    <row r="81" spans="1:5">
      <c r="A81" t="s">
        <v>749</v>
      </c>
      <c r="B81" s="212">
        <v>5.68</v>
      </c>
      <c r="C81">
        <v>50</v>
      </c>
      <c r="D81" s="207">
        <v>50</v>
      </c>
      <c r="E81" s="207">
        <v>50</v>
      </c>
    </row>
    <row r="82" spans="1:5">
      <c r="A82" t="s">
        <v>750</v>
      </c>
      <c r="B82" s="212">
        <v>8.8699999999999992</v>
      </c>
      <c r="C82">
        <v>25</v>
      </c>
      <c r="D82" s="207">
        <v>25</v>
      </c>
      <c r="E82" s="207">
        <v>25</v>
      </c>
    </row>
    <row r="83" spans="1:5">
      <c r="A83" t="s">
        <v>751</v>
      </c>
      <c r="B83" s="212">
        <v>12.89</v>
      </c>
      <c r="C83">
        <v>20</v>
      </c>
      <c r="D83" s="207">
        <v>20</v>
      </c>
      <c r="E83" s="207">
        <v>20</v>
      </c>
    </row>
    <row r="84" spans="1:5">
      <c r="A84" t="s">
        <v>752</v>
      </c>
      <c r="B84" s="212">
        <v>17.559999999999999</v>
      </c>
      <c r="C84">
        <v>15</v>
      </c>
      <c r="D84" s="207">
        <v>15</v>
      </c>
      <c r="E84" s="207">
        <v>15</v>
      </c>
    </row>
    <row r="85" spans="1:5">
      <c r="A85" t="s">
        <v>753</v>
      </c>
      <c r="B85" s="212">
        <v>23.56</v>
      </c>
      <c r="C85">
        <v>8</v>
      </c>
      <c r="D85" s="207">
        <v>8</v>
      </c>
      <c r="E85" s="207">
        <v>8</v>
      </c>
    </row>
    <row r="86" spans="1:5">
      <c r="A86" t="s">
        <v>754</v>
      </c>
      <c r="B86" s="212">
        <v>38.630000000000003</v>
      </c>
      <c r="C86">
        <v>8</v>
      </c>
      <c r="D86" s="207">
        <v>8</v>
      </c>
      <c r="E86" s="207">
        <v>8</v>
      </c>
    </row>
    <row r="87" spans="1:5">
      <c r="A87" t="s">
        <v>755</v>
      </c>
      <c r="B87" s="212">
        <v>10.46</v>
      </c>
      <c r="C87">
        <v>1</v>
      </c>
      <c r="D87" s="207">
        <v>1</v>
      </c>
      <c r="E87" s="207">
        <v>120</v>
      </c>
    </row>
    <row r="88" spans="1:5">
      <c r="A88" t="s">
        <v>756</v>
      </c>
      <c r="B88" s="212">
        <v>14.4</v>
      </c>
      <c r="C88">
        <v>1</v>
      </c>
      <c r="D88" s="207">
        <v>1</v>
      </c>
      <c r="E88" s="207">
        <v>75</v>
      </c>
    </row>
    <row r="89" spans="1:5">
      <c r="A89" t="s">
        <v>757</v>
      </c>
      <c r="B89" s="212">
        <v>18.440000000000001</v>
      </c>
      <c r="C89">
        <v>1</v>
      </c>
      <c r="D89" s="207">
        <v>1</v>
      </c>
      <c r="E89" s="207">
        <v>75</v>
      </c>
    </row>
    <row r="90" spans="1:5">
      <c r="A90" t="s">
        <v>758</v>
      </c>
      <c r="B90" s="212">
        <v>29.26</v>
      </c>
      <c r="C90">
        <v>1</v>
      </c>
      <c r="D90" s="207">
        <v>1</v>
      </c>
      <c r="E90" s="207">
        <v>50</v>
      </c>
    </row>
    <row r="91" spans="1:5">
      <c r="A91" t="s">
        <v>759</v>
      </c>
      <c r="B91" s="212">
        <v>3.68</v>
      </c>
      <c r="C91">
        <v>1</v>
      </c>
      <c r="D91" s="207">
        <v>1</v>
      </c>
      <c r="E91" s="207">
        <v>250</v>
      </c>
    </row>
    <row r="92" spans="1:5">
      <c r="A92" t="s">
        <v>219</v>
      </c>
      <c r="B92" s="212">
        <v>4.4000000000000004</v>
      </c>
      <c r="C92">
        <v>25</v>
      </c>
      <c r="D92" s="207">
        <v>25</v>
      </c>
      <c r="E92" s="207">
        <v>175</v>
      </c>
    </row>
    <row r="93" spans="1:5">
      <c r="A93" t="s">
        <v>760</v>
      </c>
      <c r="B93" s="212">
        <v>6.36</v>
      </c>
      <c r="C93">
        <v>1</v>
      </c>
      <c r="D93" s="207">
        <v>1</v>
      </c>
      <c r="E93" s="207">
        <v>140</v>
      </c>
    </row>
    <row r="94" spans="1:5">
      <c r="A94" t="s">
        <v>240</v>
      </c>
      <c r="B94" s="212">
        <v>7.02</v>
      </c>
      <c r="C94">
        <v>10</v>
      </c>
      <c r="D94" s="207">
        <v>10</v>
      </c>
      <c r="E94" s="207">
        <v>110</v>
      </c>
    </row>
    <row r="95" spans="1:5">
      <c r="A95" t="s">
        <v>246</v>
      </c>
      <c r="B95" s="212">
        <v>10.46</v>
      </c>
      <c r="C95">
        <v>1</v>
      </c>
      <c r="D95" s="207">
        <v>1</v>
      </c>
      <c r="E95" s="207">
        <v>80</v>
      </c>
    </row>
    <row r="96" spans="1:5">
      <c r="A96" t="s">
        <v>252</v>
      </c>
      <c r="B96" s="212">
        <v>14.4</v>
      </c>
      <c r="C96">
        <v>1</v>
      </c>
      <c r="D96" s="207">
        <v>1</v>
      </c>
      <c r="E96" s="207">
        <v>60</v>
      </c>
    </row>
    <row r="97" spans="1:5">
      <c r="A97" t="s">
        <v>258</v>
      </c>
      <c r="B97" s="212">
        <v>18.440000000000001</v>
      </c>
      <c r="C97">
        <v>1</v>
      </c>
      <c r="D97" s="207">
        <v>1</v>
      </c>
      <c r="E97" s="207">
        <v>40</v>
      </c>
    </row>
    <row r="98" spans="1:5">
      <c r="A98" t="s">
        <v>264</v>
      </c>
      <c r="B98" s="212">
        <v>29.26</v>
      </c>
      <c r="C98">
        <v>1</v>
      </c>
      <c r="D98" s="207">
        <v>1</v>
      </c>
      <c r="E98" s="207">
        <v>35</v>
      </c>
    </row>
    <row r="99" spans="1:5">
      <c r="A99" t="s">
        <v>270</v>
      </c>
      <c r="B99" s="212">
        <v>41.59</v>
      </c>
      <c r="C99">
        <v>1</v>
      </c>
      <c r="D99" s="207">
        <v>1</v>
      </c>
      <c r="E99" s="207">
        <v>20</v>
      </c>
    </row>
    <row r="100" spans="1:5">
      <c r="A100" t="s">
        <v>276</v>
      </c>
      <c r="B100" s="212">
        <v>55.75</v>
      </c>
      <c r="C100">
        <v>1</v>
      </c>
      <c r="D100" s="207">
        <v>1</v>
      </c>
      <c r="E100" s="207">
        <v>15</v>
      </c>
    </row>
    <row r="101" spans="1:5">
      <c r="A101" t="s">
        <v>282</v>
      </c>
      <c r="B101" s="212">
        <v>75.31</v>
      </c>
      <c r="C101">
        <v>1</v>
      </c>
      <c r="D101" s="207">
        <v>1</v>
      </c>
      <c r="E101" s="207">
        <v>10</v>
      </c>
    </row>
    <row r="102" spans="1:5">
      <c r="A102" t="s">
        <v>288</v>
      </c>
      <c r="B102" s="212">
        <v>89.44</v>
      </c>
      <c r="C102">
        <v>1</v>
      </c>
      <c r="D102" s="207">
        <v>1</v>
      </c>
      <c r="E102" s="207">
        <v>10</v>
      </c>
    </row>
    <row r="103" spans="1:5">
      <c r="A103" t="s">
        <v>761</v>
      </c>
      <c r="B103" s="212">
        <v>89.44</v>
      </c>
      <c r="C103">
        <v>1</v>
      </c>
      <c r="D103" s="207">
        <v>1</v>
      </c>
      <c r="E103" s="207">
        <v>15</v>
      </c>
    </row>
    <row r="104" spans="1:5">
      <c r="A104" t="s">
        <v>762</v>
      </c>
      <c r="B104" s="212">
        <v>5.68</v>
      </c>
      <c r="C104">
        <v>50</v>
      </c>
      <c r="D104" s="207">
        <v>50</v>
      </c>
      <c r="E104" s="207">
        <v>50</v>
      </c>
    </row>
    <row r="105" spans="1:5">
      <c r="A105" t="s">
        <v>763</v>
      </c>
      <c r="B105" s="212">
        <v>7.95</v>
      </c>
      <c r="C105">
        <v>50</v>
      </c>
      <c r="D105" s="207">
        <v>50</v>
      </c>
      <c r="E105" s="207">
        <v>50</v>
      </c>
    </row>
    <row r="106" spans="1:5">
      <c r="A106" t="s">
        <v>764</v>
      </c>
      <c r="B106" s="212">
        <v>8.8699999999999992</v>
      </c>
      <c r="C106">
        <v>25</v>
      </c>
      <c r="D106" s="207">
        <v>25</v>
      </c>
      <c r="E106" s="207">
        <v>25</v>
      </c>
    </row>
    <row r="107" spans="1:5">
      <c r="A107" t="s">
        <v>765</v>
      </c>
      <c r="B107" s="212">
        <v>12.89</v>
      </c>
      <c r="C107">
        <v>20</v>
      </c>
      <c r="D107" s="207">
        <v>20</v>
      </c>
      <c r="E107" s="207">
        <v>20</v>
      </c>
    </row>
    <row r="108" spans="1:5">
      <c r="A108" t="s">
        <v>766</v>
      </c>
      <c r="B108" s="212">
        <v>17.559999999999999</v>
      </c>
      <c r="C108">
        <v>15</v>
      </c>
      <c r="D108" s="207">
        <v>15</v>
      </c>
      <c r="E108" s="207">
        <v>15</v>
      </c>
    </row>
    <row r="109" spans="1:5">
      <c r="A109" t="s">
        <v>767</v>
      </c>
      <c r="B109" s="212">
        <v>23.56</v>
      </c>
      <c r="C109">
        <v>8</v>
      </c>
      <c r="D109" s="207">
        <v>8</v>
      </c>
      <c r="E109" s="207">
        <v>8</v>
      </c>
    </row>
    <row r="110" spans="1:5">
      <c r="A110" t="s">
        <v>768</v>
      </c>
      <c r="B110" s="212">
        <v>4.4000000000000004</v>
      </c>
      <c r="C110">
        <v>10</v>
      </c>
      <c r="D110" s="207">
        <v>30</v>
      </c>
      <c r="E110" s="207">
        <v>300</v>
      </c>
    </row>
    <row r="111" spans="1:5" ht="12.75" customHeight="1">
      <c r="A111" t="s">
        <v>769</v>
      </c>
      <c r="B111" s="212">
        <v>7.02</v>
      </c>
      <c r="C111">
        <v>10</v>
      </c>
      <c r="D111" s="207">
        <v>20</v>
      </c>
      <c r="E111" s="207">
        <v>200</v>
      </c>
    </row>
    <row r="112" spans="1:5">
      <c r="A112" t="s">
        <v>770</v>
      </c>
      <c r="B112" s="212">
        <v>41.59</v>
      </c>
      <c r="C112">
        <v>1</v>
      </c>
      <c r="D112" s="207">
        <v>1</v>
      </c>
      <c r="E112" s="207">
        <v>30</v>
      </c>
    </row>
    <row r="113" spans="1:5">
      <c r="A113" t="s">
        <v>771</v>
      </c>
      <c r="B113" s="212">
        <v>55.75</v>
      </c>
      <c r="C113">
        <v>1</v>
      </c>
      <c r="D113" s="207">
        <v>1</v>
      </c>
      <c r="E113" s="207">
        <v>21</v>
      </c>
    </row>
    <row r="114" spans="1:5">
      <c r="A114" t="s">
        <v>772</v>
      </c>
      <c r="B114" s="212">
        <v>0</v>
      </c>
      <c r="C114">
        <v>0</v>
      </c>
      <c r="D114" s="207">
        <v>1</v>
      </c>
      <c r="E114" s="207">
        <v>1</v>
      </c>
    </row>
    <row r="115" spans="1:5">
      <c r="A115" t="s">
        <v>773</v>
      </c>
      <c r="B115" s="212">
        <v>0</v>
      </c>
      <c r="C115">
        <v>0</v>
      </c>
      <c r="D115" s="207">
        <v>1</v>
      </c>
      <c r="E115" s="207">
        <v>1</v>
      </c>
    </row>
    <row r="116" spans="1:5">
      <c r="A116" t="s">
        <v>291</v>
      </c>
      <c r="B116" s="212">
        <v>3</v>
      </c>
      <c r="C116">
        <v>5</v>
      </c>
      <c r="D116" s="207">
        <v>5</v>
      </c>
      <c r="E116" s="207">
        <v>100</v>
      </c>
    </row>
    <row r="117" spans="1:5">
      <c r="A117" t="s">
        <v>294</v>
      </c>
      <c r="B117" s="212">
        <v>4.43</v>
      </c>
      <c r="C117">
        <v>5</v>
      </c>
      <c r="D117" s="207">
        <v>5</v>
      </c>
      <c r="E117" s="207">
        <v>100</v>
      </c>
    </row>
    <row r="118" spans="1:5">
      <c r="A118" t="s">
        <v>297</v>
      </c>
      <c r="B118" s="212">
        <v>5.62</v>
      </c>
      <c r="C118">
        <v>5</v>
      </c>
      <c r="D118" s="207">
        <v>5</v>
      </c>
      <c r="E118" s="207">
        <v>100</v>
      </c>
    </row>
    <row r="119" spans="1:5">
      <c r="A119" t="s">
        <v>774</v>
      </c>
      <c r="B119" s="212">
        <v>7.77</v>
      </c>
      <c r="C119">
        <v>3</v>
      </c>
      <c r="D119" s="207">
        <v>3</v>
      </c>
      <c r="E119" s="207">
        <v>36</v>
      </c>
    </row>
    <row r="120" spans="1:5">
      <c r="A120" t="s">
        <v>303</v>
      </c>
      <c r="B120" s="212">
        <v>8.7100000000000009</v>
      </c>
      <c r="C120">
        <v>3</v>
      </c>
      <c r="D120" s="207">
        <v>3</v>
      </c>
      <c r="E120" s="207">
        <v>36</v>
      </c>
    </row>
    <row r="121" spans="1:5">
      <c r="A121" t="s">
        <v>309</v>
      </c>
      <c r="B121" s="212">
        <v>12.66</v>
      </c>
      <c r="C121">
        <v>2</v>
      </c>
      <c r="D121" s="207">
        <v>2</v>
      </c>
      <c r="E121" s="207">
        <v>24</v>
      </c>
    </row>
    <row r="122" spans="1:5">
      <c r="A122" t="s">
        <v>312</v>
      </c>
      <c r="B122" s="212">
        <v>17.25</v>
      </c>
      <c r="C122">
        <v>1</v>
      </c>
      <c r="D122" s="207">
        <v>1</v>
      </c>
      <c r="E122" s="207">
        <v>10</v>
      </c>
    </row>
    <row r="123" spans="1:5">
      <c r="A123" t="s">
        <v>315</v>
      </c>
      <c r="B123" s="212">
        <v>23.17</v>
      </c>
      <c r="C123">
        <v>1</v>
      </c>
      <c r="D123" s="207">
        <v>1</v>
      </c>
      <c r="E123" s="207">
        <v>10</v>
      </c>
    </row>
    <row r="124" spans="1:5">
      <c r="A124" t="s">
        <v>300</v>
      </c>
      <c r="B124" s="212">
        <v>5.62</v>
      </c>
      <c r="C124">
        <v>10</v>
      </c>
      <c r="D124" s="207">
        <v>10</v>
      </c>
      <c r="E124" s="207">
        <v>200</v>
      </c>
    </row>
    <row r="125" spans="1:5">
      <c r="A125" t="s">
        <v>306</v>
      </c>
      <c r="B125" s="212">
        <v>8.7100000000000009</v>
      </c>
      <c r="C125">
        <v>6</v>
      </c>
      <c r="D125" s="207">
        <v>6</v>
      </c>
      <c r="E125" s="207">
        <v>72</v>
      </c>
    </row>
    <row r="126" spans="1:5">
      <c r="A126" t="s">
        <v>402</v>
      </c>
      <c r="B126" s="212">
        <v>3.85</v>
      </c>
      <c r="C126">
        <v>1</v>
      </c>
      <c r="D126" s="207">
        <v>1</v>
      </c>
      <c r="E126" s="207">
        <v>600</v>
      </c>
    </row>
    <row r="127" spans="1:5">
      <c r="A127" t="s">
        <v>405</v>
      </c>
      <c r="B127" s="212">
        <v>5.83</v>
      </c>
      <c r="C127">
        <v>1</v>
      </c>
      <c r="D127" s="207">
        <v>1</v>
      </c>
      <c r="E127" s="207">
        <v>300</v>
      </c>
    </row>
    <row r="128" spans="1:5">
      <c r="A128" t="s">
        <v>408</v>
      </c>
      <c r="B128" s="212">
        <v>6.81</v>
      </c>
      <c r="C128">
        <v>1</v>
      </c>
      <c r="D128" s="207">
        <v>1</v>
      </c>
      <c r="E128" s="207">
        <v>240</v>
      </c>
    </row>
    <row r="129" spans="1:5">
      <c r="A129" t="s">
        <v>411</v>
      </c>
      <c r="B129" s="212">
        <v>8.9499999999999993</v>
      </c>
      <c r="C129">
        <v>1</v>
      </c>
      <c r="D129" s="207">
        <v>1</v>
      </c>
      <c r="E129" s="207">
        <v>200</v>
      </c>
    </row>
    <row r="130" spans="1:5">
      <c r="A130" t="s">
        <v>414</v>
      </c>
      <c r="B130" s="212">
        <v>12.61</v>
      </c>
      <c r="C130">
        <v>1</v>
      </c>
      <c r="D130" s="207">
        <v>1</v>
      </c>
      <c r="E130" s="207">
        <v>120</v>
      </c>
    </row>
    <row r="131" spans="1:5">
      <c r="A131" t="s">
        <v>417</v>
      </c>
      <c r="B131" s="212">
        <v>16.7</v>
      </c>
      <c r="C131">
        <v>1</v>
      </c>
      <c r="D131" s="207">
        <v>1</v>
      </c>
      <c r="E131" s="207">
        <v>90</v>
      </c>
    </row>
    <row r="132" spans="1:5">
      <c r="A132" t="s">
        <v>420</v>
      </c>
      <c r="B132" s="212">
        <v>21.34</v>
      </c>
      <c r="C132">
        <v>1</v>
      </c>
      <c r="D132" s="207">
        <v>1</v>
      </c>
      <c r="E132" s="207">
        <v>75</v>
      </c>
    </row>
    <row r="133" spans="1:5">
      <c r="A133" t="s">
        <v>423</v>
      </c>
      <c r="B133" s="212">
        <v>27.81</v>
      </c>
      <c r="C133">
        <v>1</v>
      </c>
      <c r="D133" s="207">
        <v>1</v>
      </c>
      <c r="E133" s="207">
        <v>50</v>
      </c>
    </row>
    <row r="134" spans="1:5">
      <c r="A134" t="s">
        <v>426</v>
      </c>
      <c r="B134" s="212">
        <v>43.01</v>
      </c>
      <c r="C134">
        <v>1</v>
      </c>
      <c r="D134" s="207">
        <v>1</v>
      </c>
      <c r="E134" s="207">
        <v>40</v>
      </c>
    </row>
    <row r="135" spans="1:5">
      <c r="A135" t="s">
        <v>429</v>
      </c>
      <c r="B135" s="212">
        <v>61.56</v>
      </c>
      <c r="C135">
        <v>1</v>
      </c>
      <c r="D135" s="207">
        <v>1</v>
      </c>
      <c r="E135" s="207">
        <v>30</v>
      </c>
    </row>
    <row r="136" spans="1:5">
      <c r="A136" t="s">
        <v>432</v>
      </c>
      <c r="B136" s="212">
        <v>84.18</v>
      </c>
      <c r="C136">
        <v>1</v>
      </c>
      <c r="D136" s="207">
        <v>1</v>
      </c>
      <c r="E136" s="207">
        <v>21</v>
      </c>
    </row>
    <row r="137" spans="1:5">
      <c r="A137" t="s">
        <v>435</v>
      </c>
      <c r="B137" s="212">
        <v>110.45</v>
      </c>
      <c r="C137">
        <v>1</v>
      </c>
      <c r="D137" s="207">
        <v>1</v>
      </c>
      <c r="E137" s="207">
        <v>15</v>
      </c>
    </row>
    <row r="138" spans="1:5">
      <c r="A138" t="s">
        <v>438</v>
      </c>
      <c r="B138" s="212">
        <v>137.53</v>
      </c>
      <c r="C138">
        <v>1</v>
      </c>
      <c r="D138" s="207">
        <v>1</v>
      </c>
      <c r="E138" s="207">
        <v>15</v>
      </c>
    </row>
    <row r="139" spans="1:5">
      <c r="A139" t="s">
        <v>775</v>
      </c>
      <c r="B139" s="212">
        <v>6.81</v>
      </c>
      <c r="C139">
        <v>1</v>
      </c>
      <c r="D139" s="207">
        <v>1</v>
      </c>
      <c r="E139" s="207">
        <v>240</v>
      </c>
    </row>
    <row r="140" spans="1:5">
      <c r="A140" t="s">
        <v>776</v>
      </c>
      <c r="B140" s="212">
        <v>12.61</v>
      </c>
      <c r="C140">
        <v>1</v>
      </c>
      <c r="D140" s="207">
        <v>1</v>
      </c>
      <c r="E140" s="207">
        <v>120</v>
      </c>
    </row>
    <row r="141" spans="1:5">
      <c r="A141" t="s">
        <v>777</v>
      </c>
      <c r="B141" s="212">
        <v>16.7</v>
      </c>
      <c r="C141">
        <v>1</v>
      </c>
      <c r="D141" s="207">
        <v>1</v>
      </c>
      <c r="E141" s="207">
        <v>90</v>
      </c>
    </row>
    <row r="142" spans="1:5">
      <c r="A142" t="s">
        <v>778</v>
      </c>
      <c r="B142" s="212">
        <v>27.81</v>
      </c>
      <c r="C142">
        <v>1</v>
      </c>
      <c r="D142" s="207">
        <v>1</v>
      </c>
      <c r="E142" s="207">
        <v>50</v>
      </c>
    </row>
    <row r="143" spans="1:5">
      <c r="A143" t="s">
        <v>779</v>
      </c>
      <c r="B143" s="212">
        <v>61.56</v>
      </c>
      <c r="C143">
        <v>1</v>
      </c>
      <c r="D143" s="207">
        <v>1</v>
      </c>
      <c r="E143" s="207">
        <v>30</v>
      </c>
    </row>
    <row r="144" spans="1:5">
      <c r="A144" t="s">
        <v>780</v>
      </c>
      <c r="B144" s="212">
        <v>84.18</v>
      </c>
      <c r="C144">
        <v>1</v>
      </c>
      <c r="D144" s="207">
        <v>1</v>
      </c>
      <c r="E144" s="207">
        <v>21</v>
      </c>
    </row>
    <row r="145" spans="1:5">
      <c r="A145" t="s">
        <v>694</v>
      </c>
      <c r="B145" s="212">
        <v>3.85</v>
      </c>
      <c r="C145">
        <v>1</v>
      </c>
      <c r="D145" s="207">
        <v>1</v>
      </c>
      <c r="E145" s="207">
        <v>340</v>
      </c>
    </row>
    <row r="146" spans="1:5">
      <c r="A146" t="s">
        <v>697</v>
      </c>
      <c r="B146" s="212">
        <v>5.83</v>
      </c>
      <c r="C146">
        <v>1</v>
      </c>
      <c r="D146" s="207">
        <v>1</v>
      </c>
      <c r="E146" s="207">
        <v>180</v>
      </c>
    </row>
    <row r="147" spans="1:5">
      <c r="A147" t="s">
        <v>700</v>
      </c>
      <c r="B147" s="212">
        <v>6.81</v>
      </c>
      <c r="C147">
        <v>1</v>
      </c>
      <c r="D147" s="207">
        <v>1</v>
      </c>
      <c r="E147" s="207">
        <v>150</v>
      </c>
    </row>
    <row r="148" spans="1:5">
      <c r="A148" t="s">
        <v>703</v>
      </c>
      <c r="B148" s="212">
        <v>8.9499999999999993</v>
      </c>
      <c r="C148">
        <v>1</v>
      </c>
      <c r="D148" s="207">
        <v>1</v>
      </c>
      <c r="E148" s="207">
        <v>120</v>
      </c>
    </row>
    <row r="149" spans="1:5">
      <c r="A149" t="s">
        <v>706</v>
      </c>
      <c r="B149" s="212">
        <v>12.61</v>
      </c>
      <c r="C149">
        <v>1</v>
      </c>
      <c r="D149" s="207">
        <v>1</v>
      </c>
      <c r="E149" s="207">
        <v>80</v>
      </c>
    </row>
    <row r="150" spans="1:5">
      <c r="A150" t="s">
        <v>709</v>
      </c>
      <c r="B150" s="212">
        <v>16.7</v>
      </c>
      <c r="C150">
        <v>1</v>
      </c>
      <c r="D150" s="207">
        <v>1</v>
      </c>
      <c r="E150" s="207">
        <v>60</v>
      </c>
    </row>
    <row r="151" spans="1:5">
      <c r="A151" t="s">
        <v>712</v>
      </c>
      <c r="B151" s="212">
        <v>21.34</v>
      </c>
      <c r="C151">
        <v>1</v>
      </c>
      <c r="D151" s="207">
        <v>1</v>
      </c>
      <c r="E151" s="207">
        <v>50</v>
      </c>
    </row>
    <row r="152" spans="1:5">
      <c r="A152" t="s">
        <v>714</v>
      </c>
      <c r="B152" s="212">
        <v>27.81</v>
      </c>
      <c r="C152">
        <v>1</v>
      </c>
      <c r="D152" s="207">
        <v>1</v>
      </c>
      <c r="E152" s="207">
        <v>40</v>
      </c>
    </row>
    <row r="153" spans="1:5">
      <c r="A153" t="s">
        <v>716</v>
      </c>
      <c r="B153" s="212">
        <v>43.01</v>
      </c>
      <c r="C153">
        <v>1</v>
      </c>
      <c r="D153" s="207">
        <v>1</v>
      </c>
      <c r="E153" s="207">
        <v>25</v>
      </c>
    </row>
    <row r="154" spans="1:5">
      <c r="A154" t="s">
        <v>719</v>
      </c>
      <c r="B154" s="212">
        <v>61.56</v>
      </c>
      <c r="C154">
        <v>1</v>
      </c>
      <c r="D154" s="207">
        <v>1</v>
      </c>
      <c r="E154" s="207">
        <v>20</v>
      </c>
    </row>
    <row r="155" spans="1:5">
      <c r="A155" t="s">
        <v>721</v>
      </c>
      <c r="B155" s="212">
        <v>84.18</v>
      </c>
      <c r="C155">
        <v>1</v>
      </c>
      <c r="D155" s="207">
        <v>1</v>
      </c>
      <c r="E155" s="207">
        <v>15</v>
      </c>
    </row>
    <row r="156" spans="1:5">
      <c r="A156" s="128" t="s">
        <v>724</v>
      </c>
      <c r="B156" s="212">
        <v>110.45</v>
      </c>
      <c r="C156">
        <v>1</v>
      </c>
      <c r="D156" s="207">
        <v>1</v>
      </c>
      <c r="E156" s="207">
        <v>10</v>
      </c>
    </row>
    <row r="157" spans="1:5">
      <c r="A157" t="s">
        <v>727</v>
      </c>
      <c r="B157" s="212">
        <v>137.53</v>
      </c>
      <c r="C157">
        <v>1</v>
      </c>
      <c r="D157" s="207">
        <v>1</v>
      </c>
      <c r="E157" s="207">
        <v>10</v>
      </c>
    </row>
    <row r="158" spans="1:5">
      <c r="A158" t="s">
        <v>781</v>
      </c>
      <c r="B158" s="212">
        <v>11.71</v>
      </c>
      <c r="C158">
        <v>1</v>
      </c>
      <c r="D158" s="207">
        <v>1</v>
      </c>
      <c r="E158" s="207">
        <v>100</v>
      </c>
    </row>
    <row r="159" spans="1:5">
      <c r="A159" t="s">
        <v>782</v>
      </c>
      <c r="B159" s="212">
        <v>16.16</v>
      </c>
      <c r="C159">
        <v>1</v>
      </c>
      <c r="D159" s="207">
        <v>1</v>
      </c>
      <c r="E159" s="207">
        <v>100</v>
      </c>
    </row>
    <row r="160" spans="1:5">
      <c r="A160" t="s">
        <v>783</v>
      </c>
      <c r="B160" s="212">
        <v>25.7</v>
      </c>
      <c r="C160">
        <v>1</v>
      </c>
      <c r="D160" s="207">
        <v>1</v>
      </c>
      <c r="E160" s="207">
        <v>50</v>
      </c>
    </row>
    <row r="161" spans="1:5">
      <c r="A161" t="s">
        <v>784</v>
      </c>
      <c r="B161" s="212">
        <v>36.64</v>
      </c>
      <c r="C161">
        <v>1</v>
      </c>
      <c r="D161" s="207">
        <v>1</v>
      </c>
      <c r="E161" s="207">
        <v>30</v>
      </c>
    </row>
    <row r="162" spans="1:5">
      <c r="A162" t="s">
        <v>785</v>
      </c>
      <c r="B162" s="212">
        <v>48.37</v>
      </c>
      <c r="C162">
        <v>1</v>
      </c>
      <c r="D162" s="207">
        <v>1</v>
      </c>
      <c r="E162" s="207">
        <v>21</v>
      </c>
    </row>
    <row r="163" spans="1:5" s="214" customFormat="1">
      <c r="A163" s="165" t="s">
        <v>327</v>
      </c>
      <c r="B163" s="214">
        <v>3.19</v>
      </c>
      <c r="C163" s="214">
        <v>30</v>
      </c>
      <c r="D163" s="214">
        <v>30</v>
      </c>
      <c r="E163" s="214">
        <v>300</v>
      </c>
    </row>
    <row r="164" spans="1:5" s="214" customFormat="1">
      <c r="A164" s="165" t="s">
        <v>318</v>
      </c>
      <c r="B164" s="214">
        <v>3.07</v>
      </c>
      <c r="C164" s="214">
        <v>30</v>
      </c>
      <c r="D164" s="214">
        <v>30</v>
      </c>
      <c r="E164" s="214">
        <v>300</v>
      </c>
    </row>
    <row r="165" spans="1:5" s="214" customFormat="1">
      <c r="A165" s="165" t="s">
        <v>1037</v>
      </c>
      <c r="B165" s="214">
        <v>3.07</v>
      </c>
      <c r="C165" s="214">
        <v>30</v>
      </c>
      <c r="D165" s="214">
        <v>30</v>
      </c>
      <c r="E165" s="214">
        <v>300</v>
      </c>
    </row>
    <row r="166" spans="1:5">
      <c r="A166" t="s">
        <v>330</v>
      </c>
      <c r="B166" s="212">
        <v>3.19</v>
      </c>
      <c r="C166">
        <v>30</v>
      </c>
      <c r="D166" s="207">
        <v>30</v>
      </c>
      <c r="E166" s="207">
        <v>300</v>
      </c>
    </row>
    <row r="167" spans="1:5">
      <c r="A167" t="s">
        <v>348</v>
      </c>
      <c r="B167" s="212">
        <v>5.16</v>
      </c>
      <c r="C167">
        <v>20</v>
      </c>
      <c r="D167" s="207">
        <v>20</v>
      </c>
      <c r="E167" s="207">
        <v>200</v>
      </c>
    </row>
    <row r="168" spans="1:5">
      <c r="A168" t="s">
        <v>357</v>
      </c>
      <c r="B168" s="212">
        <v>7.49</v>
      </c>
      <c r="C168">
        <v>1</v>
      </c>
      <c r="D168" s="207">
        <v>1</v>
      </c>
      <c r="E168" s="207">
        <v>120</v>
      </c>
    </row>
    <row r="169" spans="1:5">
      <c r="A169" t="s">
        <v>363</v>
      </c>
      <c r="B169" s="212">
        <v>11.71</v>
      </c>
      <c r="C169">
        <v>1</v>
      </c>
      <c r="D169" s="207">
        <v>1</v>
      </c>
      <c r="E169" s="207">
        <v>100</v>
      </c>
    </row>
    <row r="170" spans="1:5">
      <c r="A170" t="s">
        <v>369</v>
      </c>
      <c r="B170" s="212">
        <v>16.16</v>
      </c>
      <c r="C170">
        <v>1</v>
      </c>
      <c r="D170" s="207">
        <v>1</v>
      </c>
      <c r="E170" s="207">
        <v>100</v>
      </c>
    </row>
    <row r="171" spans="1:5">
      <c r="A171" t="s">
        <v>375</v>
      </c>
      <c r="B171" s="212">
        <v>25.7</v>
      </c>
      <c r="C171">
        <v>1</v>
      </c>
      <c r="D171" s="207">
        <v>1</v>
      </c>
      <c r="E171" s="207">
        <v>50</v>
      </c>
    </row>
    <row r="172" spans="1:5">
      <c r="A172" t="s">
        <v>381</v>
      </c>
      <c r="B172" s="212">
        <v>36.64</v>
      </c>
      <c r="C172">
        <v>1</v>
      </c>
      <c r="D172" s="207">
        <v>1</v>
      </c>
      <c r="E172" s="207">
        <v>30</v>
      </c>
    </row>
    <row r="173" spans="1:5">
      <c r="A173" t="s">
        <v>387</v>
      </c>
      <c r="B173" s="212">
        <v>48.37</v>
      </c>
      <c r="C173">
        <v>1</v>
      </c>
      <c r="D173" s="207">
        <v>1</v>
      </c>
      <c r="E173" s="207">
        <v>21</v>
      </c>
    </row>
    <row r="174" spans="1:5">
      <c r="A174" t="s">
        <v>393</v>
      </c>
      <c r="B174" s="212">
        <v>67.03</v>
      </c>
      <c r="C174">
        <v>1</v>
      </c>
      <c r="D174" s="207">
        <v>1</v>
      </c>
      <c r="E174" s="207">
        <v>15</v>
      </c>
    </row>
    <row r="175" spans="1:5">
      <c r="A175" t="s">
        <v>396</v>
      </c>
      <c r="B175" s="212">
        <v>83.89</v>
      </c>
      <c r="C175">
        <v>1</v>
      </c>
      <c r="D175" s="207">
        <v>1</v>
      </c>
      <c r="E175" s="207">
        <v>15</v>
      </c>
    </row>
    <row r="176" spans="1:5">
      <c r="A176" t="s">
        <v>345</v>
      </c>
      <c r="B176" s="212">
        <v>5.16</v>
      </c>
      <c r="C176">
        <v>20</v>
      </c>
      <c r="D176" s="207">
        <v>20</v>
      </c>
      <c r="E176" s="207">
        <v>200</v>
      </c>
    </row>
    <row r="177" spans="1:5">
      <c r="A177" t="s">
        <v>786</v>
      </c>
      <c r="B177" s="212">
        <v>7.49</v>
      </c>
      <c r="C177">
        <v>1</v>
      </c>
      <c r="D177" s="207">
        <v>1</v>
      </c>
      <c r="E177" s="207">
        <v>120</v>
      </c>
    </row>
    <row r="178" spans="1:5">
      <c r="A178" t="s">
        <v>336</v>
      </c>
      <c r="B178" s="212">
        <v>3.19</v>
      </c>
      <c r="C178">
        <v>1</v>
      </c>
      <c r="D178" s="207">
        <v>25</v>
      </c>
      <c r="E178" s="207">
        <v>250</v>
      </c>
    </row>
    <row r="179" spans="1:5">
      <c r="A179" t="s">
        <v>360</v>
      </c>
      <c r="B179" s="212">
        <v>7.49</v>
      </c>
      <c r="C179">
        <v>1</v>
      </c>
      <c r="D179" s="207">
        <v>1</v>
      </c>
      <c r="E179" s="207">
        <v>110</v>
      </c>
    </row>
    <row r="180" spans="1:5">
      <c r="A180" t="s">
        <v>366</v>
      </c>
      <c r="B180" s="212">
        <v>11.71</v>
      </c>
      <c r="C180">
        <v>1</v>
      </c>
      <c r="D180" s="207">
        <v>1</v>
      </c>
      <c r="E180" s="207">
        <v>75</v>
      </c>
    </row>
    <row r="181" spans="1:5">
      <c r="A181" t="s">
        <v>372</v>
      </c>
      <c r="B181" s="212">
        <v>16.16</v>
      </c>
      <c r="C181">
        <v>1</v>
      </c>
      <c r="D181" s="207">
        <v>1</v>
      </c>
      <c r="E181" s="207">
        <v>50</v>
      </c>
    </row>
    <row r="182" spans="1:5">
      <c r="A182" t="s">
        <v>378</v>
      </c>
      <c r="B182" s="212">
        <v>25.7</v>
      </c>
      <c r="C182">
        <v>1</v>
      </c>
      <c r="D182" s="207">
        <v>1</v>
      </c>
      <c r="E182" s="207">
        <v>35</v>
      </c>
    </row>
    <row r="183" spans="1:5">
      <c r="A183" t="s">
        <v>384</v>
      </c>
      <c r="B183" s="212">
        <v>36.64</v>
      </c>
      <c r="C183">
        <v>1</v>
      </c>
      <c r="D183" s="207">
        <v>1</v>
      </c>
      <c r="E183" s="207">
        <v>20</v>
      </c>
    </row>
    <row r="184" spans="1:5">
      <c r="A184" t="s">
        <v>390</v>
      </c>
      <c r="B184" s="212">
        <v>48.37</v>
      </c>
      <c r="C184">
        <v>1</v>
      </c>
      <c r="D184" s="207">
        <v>1</v>
      </c>
      <c r="E184" s="207">
        <v>15</v>
      </c>
    </row>
    <row r="185" spans="1:5">
      <c r="A185" s="165" t="s">
        <v>327</v>
      </c>
      <c r="B185" s="212" t="e">
        <v>#N/A</v>
      </c>
      <c r="C185">
        <v>30</v>
      </c>
      <c r="D185" s="207">
        <v>30</v>
      </c>
      <c r="E185" s="207">
        <v>300</v>
      </c>
    </row>
    <row r="186" spans="1:5">
      <c r="A186" t="s">
        <v>442</v>
      </c>
      <c r="B186" s="212">
        <v>2.36</v>
      </c>
      <c r="C186">
        <v>50</v>
      </c>
      <c r="D186" s="207">
        <v>50</v>
      </c>
      <c r="E186" s="207">
        <v>800</v>
      </c>
    </row>
    <row r="187" spans="1:5">
      <c r="A187" t="s">
        <v>445</v>
      </c>
      <c r="B187" s="212">
        <v>3.06</v>
      </c>
      <c r="C187">
        <v>1</v>
      </c>
      <c r="D187" s="207">
        <v>1</v>
      </c>
      <c r="E187" s="207">
        <v>625</v>
      </c>
    </row>
    <row r="188" spans="1:5">
      <c r="A188" t="s">
        <v>451</v>
      </c>
      <c r="B188" s="212">
        <v>4.25</v>
      </c>
      <c r="C188">
        <v>25</v>
      </c>
      <c r="D188" s="207">
        <v>25</v>
      </c>
      <c r="E188" s="207">
        <v>500</v>
      </c>
    </row>
    <row r="189" spans="1:5">
      <c r="A189" t="s">
        <v>458</v>
      </c>
      <c r="B189" s="212">
        <v>5.39</v>
      </c>
      <c r="C189">
        <v>20</v>
      </c>
      <c r="D189" s="207">
        <v>20</v>
      </c>
      <c r="E189" s="207">
        <v>360</v>
      </c>
    </row>
    <row r="190" spans="1:5">
      <c r="A190" t="s">
        <v>464</v>
      </c>
      <c r="B190" s="212">
        <v>7.33</v>
      </c>
      <c r="C190">
        <v>10</v>
      </c>
      <c r="D190" s="207">
        <v>10</v>
      </c>
      <c r="E190" s="207">
        <v>250</v>
      </c>
    </row>
    <row r="191" spans="1:5">
      <c r="A191" t="s">
        <v>470</v>
      </c>
      <c r="B191" s="212">
        <v>8.58</v>
      </c>
      <c r="C191">
        <v>10</v>
      </c>
      <c r="D191" s="207">
        <v>10</v>
      </c>
      <c r="E191" s="207">
        <v>200</v>
      </c>
    </row>
    <row r="192" spans="1:5">
      <c r="A192" t="s">
        <v>476</v>
      </c>
      <c r="B192" s="212">
        <v>12.36</v>
      </c>
      <c r="C192">
        <v>5</v>
      </c>
      <c r="D192" s="207">
        <v>5</v>
      </c>
      <c r="E192" s="207">
        <v>150</v>
      </c>
    </row>
    <row r="193" spans="1:5">
      <c r="A193" t="s">
        <v>482</v>
      </c>
      <c r="B193" s="212">
        <v>16.5</v>
      </c>
      <c r="C193">
        <v>5</v>
      </c>
      <c r="D193" s="207">
        <v>5</v>
      </c>
      <c r="E193" s="207">
        <v>110</v>
      </c>
    </row>
    <row r="194" spans="1:5">
      <c r="A194" t="s">
        <v>488</v>
      </c>
      <c r="B194" s="212">
        <v>21.37</v>
      </c>
      <c r="C194">
        <v>5</v>
      </c>
      <c r="D194" s="207">
        <v>5</v>
      </c>
      <c r="E194" s="207">
        <v>80</v>
      </c>
    </row>
    <row r="195" spans="1:5">
      <c r="A195" t="s">
        <v>494</v>
      </c>
      <c r="B195" s="212">
        <v>32.89</v>
      </c>
      <c r="C195">
        <v>1</v>
      </c>
      <c r="D195" s="207">
        <v>1</v>
      </c>
      <c r="E195" s="207">
        <v>50</v>
      </c>
    </row>
    <row r="196" spans="1:5">
      <c r="A196" t="s">
        <v>500</v>
      </c>
      <c r="B196" s="212">
        <v>48.11</v>
      </c>
      <c r="C196">
        <v>1</v>
      </c>
      <c r="D196" s="207">
        <v>1</v>
      </c>
      <c r="E196" s="207">
        <v>30</v>
      </c>
    </row>
    <row r="197" spans="1:5">
      <c r="A197" t="s">
        <v>506</v>
      </c>
      <c r="B197" s="212">
        <v>65.260000000000005</v>
      </c>
      <c r="C197">
        <v>1</v>
      </c>
      <c r="D197" s="207">
        <v>1</v>
      </c>
      <c r="E197" s="207">
        <v>21</v>
      </c>
    </row>
    <row r="198" spans="1:5">
      <c r="A198" t="s">
        <v>512</v>
      </c>
      <c r="B198" s="212">
        <v>85.82</v>
      </c>
      <c r="C198">
        <v>1</v>
      </c>
      <c r="D198" s="207">
        <v>1</v>
      </c>
      <c r="E198" s="207">
        <v>15</v>
      </c>
    </row>
    <row r="199" spans="1:5">
      <c r="A199" t="s">
        <v>518</v>
      </c>
      <c r="B199" s="212">
        <v>109.48</v>
      </c>
      <c r="C199">
        <v>1</v>
      </c>
      <c r="D199" s="207">
        <v>1</v>
      </c>
      <c r="E199" s="207">
        <v>15</v>
      </c>
    </row>
    <row r="200" spans="1:5">
      <c r="A200" t="s">
        <v>787</v>
      </c>
      <c r="B200" s="212">
        <v>2.36</v>
      </c>
      <c r="C200">
        <v>1</v>
      </c>
      <c r="D200" s="207">
        <v>1</v>
      </c>
      <c r="E200" s="207">
        <v>500</v>
      </c>
    </row>
    <row r="201" spans="1:5">
      <c r="A201" t="s">
        <v>448</v>
      </c>
      <c r="B201" s="212">
        <v>3.06</v>
      </c>
      <c r="C201">
        <v>1</v>
      </c>
      <c r="D201" s="207">
        <v>1</v>
      </c>
      <c r="E201" s="207">
        <v>400</v>
      </c>
    </row>
    <row r="202" spans="1:5">
      <c r="A202" t="s">
        <v>455</v>
      </c>
      <c r="B202" s="212">
        <v>4.25</v>
      </c>
      <c r="C202">
        <v>25</v>
      </c>
      <c r="D202" s="207">
        <v>25</v>
      </c>
      <c r="E202" s="207">
        <v>250</v>
      </c>
    </row>
    <row r="203" spans="1:5">
      <c r="A203" t="s">
        <v>461</v>
      </c>
      <c r="B203" s="212">
        <v>5.39</v>
      </c>
      <c r="C203">
        <v>20</v>
      </c>
      <c r="D203" s="207">
        <v>20</v>
      </c>
      <c r="E203" s="207">
        <v>180</v>
      </c>
    </row>
    <row r="204" spans="1:5">
      <c r="A204" t="s">
        <v>467</v>
      </c>
      <c r="B204" s="212">
        <v>7.33</v>
      </c>
      <c r="C204">
        <v>10</v>
      </c>
      <c r="D204" s="207">
        <v>10</v>
      </c>
      <c r="E204" s="207">
        <v>140</v>
      </c>
    </row>
    <row r="205" spans="1:5">
      <c r="A205" t="s">
        <v>473</v>
      </c>
      <c r="B205" s="212">
        <v>8.58</v>
      </c>
      <c r="C205">
        <v>10</v>
      </c>
      <c r="D205" s="207">
        <v>10</v>
      </c>
      <c r="E205" s="207">
        <v>100</v>
      </c>
    </row>
    <row r="206" spans="1:5">
      <c r="A206" t="s">
        <v>479</v>
      </c>
      <c r="B206" s="212">
        <v>12.36</v>
      </c>
      <c r="C206">
        <v>5</v>
      </c>
      <c r="D206" s="207">
        <v>5</v>
      </c>
      <c r="E206" s="207">
        <v>75</v>
      </c>
    </row>
    <row r="207" spans="1:5">
      <c r="A207" t="s">
        <v>485</v>
      </c>
      <c r="B207" s="212">
        <v>16.5</v>
      </c>
      <c r="C207">
        <v>5</v>
      </c>
      <c r="D207" s="207">
        <v>5</v>
      </c>
      <c r="E207" s="207">
        <v>55</v>
      </c>
    </row>
    <row r="208" spans="1:5">
      <c r="A208" t="s">
        <v>491</v>
      </c>
      <c r="B208" s="212">
        <v>21.37</v>
      </c>
      <c r="C208">
        <v>5</v>
      </c>
      <c r="D208" s="207">
        <v>5</v>
      </c>
      <c r="E208" s="207">
        <v>45</v>
      </c>
    </row>
    <row r="209" spans="1:5">
      <c r="A209" t="s">
        <v>497</v>
      </c>
      <c r="B209" s="212">
        <v>32.89</v>
      </c>
      <c r="C209">
        <v>1</v>
      </c>
      <c r="D209" s="207">
        <v>1</v>
      </c>
      <c r="E209" s="207">
        <v>35</v>
      </c>
    </row>
    <row r="210" spans="1:5">
      <c r="A210" t="s">
        <v>503</v>
      </c>
      <c r="B210" s="212">
        <v>48.11</v>
      </c>
      <c r="C210">
        <v>1</v>
      </c>
      <c r="D210" s="207">
        <v>1</v>
      </c>
      <c r="E210" s="207">
        <v>20</v>
      </c>
    </row>
    <row r="211" spans="1:5">
      <c r="A211" t="s">
        <v>509</v>
      </c>
      <c r="B211" s="212">
        <v>65.260000000000005</v>
      </c>
      <c r="C211">
        <v>1</v>
      </c>
      <c r="D211" s="207">
        <v>1</v>
      </c>
      <c r="E211" s="207">
        <v>15</v>
      </c>
    </row>
    <row r="212" spans="1:5">
      <c r="A212" t="s">
        <v>515</v>
      </c>
      <c r="B212" s="212">
        <v>85.82</v>
      </c>
      <c r="C212">
        <v>1</v>
      </c>
      <c r="D212" s="207">
        <v>1</v>
      </c>
      <c r="E212" s="207">
        <v>10</v>
      </c>
    </row>
    <row r="213" spans="1:5">
      <c r="A213" t="s">
        <v>521</v>
      </c>
      <c r="B213" s="212">
        <v>109.48</v>
      </c>
      <c r="C213">
        <v>1</v>
      </c>
      <c r="D213" s="207">
        <v>1</v>
      </c>
      <c r="E213" s="207">
        <v>10</v>
      </c>
    </row>
    <row r="214" spans="1:5">
      <c r="A214" t="s">
        <v>788</v>
      </c>
      <c r="B214" s="212">
        <v>0</v>
      </c>
      <c r="C214">
        <v>1</v>
      </c>
      <c r="D214" s="207">
        <v>1</v>
      </c>
      <c r="E214" s="207">
        <v>1</v>
      </c>
    </row>
    <row r="215" spans="1:5">
      <c r="A215" t="s">
        <v>789</v>
      </c>
      <c r="B215" s="212">
        <v>0</v>
      </c>
      <c r="C215">
        <v>1</v>
      </c>
      <c r="D215" s="207">
        <v>1</v>
      </c>
      <c r="E215" s="207">
        <v>1</v>
      </c>
    </row>
    <row r="216" spans="1:5">
      <c r="A216" t="s">
        <v>174</v>
      </c>
      <c r="B216" s="212">
        <v>11.45</v>
      </c>
      <c r="C216">
        <v>1</v>
      </c>
      <c r="D216" s="207">
        <v>1</v>
      </c>
      <c r="E216" s="207">
        <v>100</v>
      </c>
    </row>
    <row r="217" spans="1:5">
      <c r="A217" t="s">
        <v>177</v>
      </c>
      <c r="B217" s="212">
        <v>14.27</v>
      </c>
      <c r="C217">
        <v>1</v>
      </c>
      <c r="D217" s="207">
        <v>1</v>
      </c>
      <c r="E217" s="207">
        <v>100</v>
      </c>
    </row>
    <row r="218" spans="1:5">
      <c r="A218" t="s">
        <v>180</v>
      </c>
      <c r="B218" s="212">
        <v>19.309999999999999</v>
      </c>
      <c r="C218">
        <v>1</v>
      </c>
      <c r="D218" s="207">
        <v>1</v>
      </c>
      <c r="E218" s="207">
        <v>50</v>
      </c>
    </row>
    <row r="219" spans="1:5">
      <c r="A219" t="s">
        <v>183</v>
      </c>
      <c r="B219" s="212">
        <v>31.87</v>
      </c>
      <c r="C219">
        <v>1</v>
      </c>
      <c r="D219" s="207">
        <v>1</v>
      </c>
      <c r="E219" s="207">
        <v>45</v>
      </c>
    </row>
    <row r="220" spans="1:5">
      <c r="A220" t="s">
        <v>186</v>
      </c>
      <c r="B220" s="212">
        <v>53.3</v>
      </c>
      <c r="C220">
        <v>1</v>
      </c>
      <c r="D220" s="207">
        <v>1</v>
      </c>
      <c r="E220" s="207">
        <v>15</v>
      </c>
    </row>
    <row r="221" spans="1:5">
      <c r="A221" t="s">
        <v>189</v>
      </c>
      <c r="B221" s="212">
        <v>14.27</v>
      </c>
      <c r="C221">
        <v>1</v>
      </c>
      <c r="D221" s="207">
        <v>1</v>
      </c>
      <c r="E221" s="207">
        <v>60</v>
      </c>
    </row>
    <row r="222" spans="1:5">
      <c r="A222" t="s">
        <v>192</v>
      </c>
      <c r="B222" s="212">
        <v>19.309999999999999</v>
      </c>
      <c r="C222">
        <v>1</v>
      </c>
      <c r="D222" s="207">
        <v>1</v>
      </c>
      <c r="E222" s="207">
        <v>35</v>
      </c>
    </row>
    <row r="223" spans="1:5">
      <c r="A223" t="s">
        <v>195</v>
      </c>
      <c r="B223" s="212">
        <v>31.87</v>
      </c>
      <c r="C223">
        <v>0</v>
      </c>
      <c r="D223" s="207">
        <v>1</v>
      </c>
      <c r="E223" s="207">
        <v>15</v>
      </c>
    </row>
    <row r="224" spans="1:5">
      <c r="A224" t="s">
        <v>198</v>
      </c>
      <c r="B224" s="212">
        <v>53.3</v>
      </c>
      <c r="C224">
        <v>0</v>
      </c>
      <c r="D224" s="207">
        <v>1</v>
      </c>
      <c r="E224" s="207">
        <v>10</v>
      </c>
    </row>
    <row r="225" spans="1:5">
      <c r="A225" t="s">
        <v>528</v>
      </c>
      <c r="B225" s="212">
        <v>308</v>
      </c>
      <c r="C225">
        <v>5</v>
      </c>
      <c r="D225" s="207">
        <v>5</v>
      </c>
      <c r="E225" s="207">
        <v>100</v>
      </c>
    </row>
    <row r="226" spans="1:5">
      <c r="A226" t="s">
        <v>534</v>
      </c>
      <c r="B226" s="212">
        <v>434</v>
      </c>
      <c r="C226">
        <v>5</v>
      </c>
      <c r="D226" s="207">
        <v>5</v>
      </c>
      <c r="E226" s="207">
        <v>80</v>
      </c>
    </row>
    <row r="227" spans="1:5">
      <c r="A227" t="s">
        <v>540</v>
      </c>
      <c r="B227" s="212">
        <v>556</v>
      </c>
      <c r="C227">
        <v>2</v>
      </c>
      <c r="D227" s="207">
        <v>2</v>
      </c>
      <c r="E227" s="207">
        <v>40</v>
      </c>
    </row>
    <row r="228" spans="1:5">
      <c r="A228" t="s">
        <v>546</v>
      </c>
      <c r="B228" s="212">
        <v>692</v>
      </c>
      <c r="C228">
        <v>2</v>
      </c>
      <c r="D228" s="207">
        <v>2</v>
      </c>
      <c r="E228" s="207">
        <v>24</v>
      </c>
    </row>
    <row r="229" spans="1:5">
      <c r="A229" t="s">
        <v>525</v>
      </c>
      <c r="B229" s="212">
        <v>154</v>
      </c>
      <c r="C229">
        <v>10</v>
      </c>
      <c r="D229" s="207">
        <v>10</v>
      </c>
      <c r="E229" s="207">
        <v>200</v>
      </c>
    </row>
    <row r="230" spans="1:5">
      <c r="A230" t="s">
        <v>531</v>
      </c>
      <c r="B230" s="212">
        <v>217</v>
      </c>
      <c r="C230">
        <v>5</v>
      </c>
      <c r="D230" s="207">
        <v>5</v>
      </c>
      <c r="E230" s="207">
        <v>140</v>
      </c>
    </row>
    <row r="231" spans="1:5">
      <c r="A231" t="s">
        <v>537</v>
      </c>
      <c r="B231" s="212">
        <v>278</v>
      </c>
      <c r="C231">
        <v>5</v>
      </c>
      <c r="D231" s="207">
        <v>5</v>
      </c>
      <c r="E231" s="207">
        <v>100</v>
      </c>
    </row>
    <row r="232" spans="1:5">
      <c r="A232" t="s">
        <v>543</v>
      </c>
      <c r="B232" s="212">
        <v>346</v>
      </c>
      <c r="C232">
        <v>3</v>
      </c>
      <c r="D232" s="207">
        <v>3</v>
      </c>
      <c r="E232" s="207">
        <v>36</v>
      </c>
    </row>
    <row r="233" spans="1:5">
      <c r="A233" t="s">
        <v>549</v>
      </c>
      <c r="B233" s="212">
        <v>446.5</v>
      </c>
      <c r="C233">
        <v>3</v>
      </c>
      <c r="D233" s="207">
        <v>3</v>
      </c>
      <c r="E233" s="207">
        <v>36</v>
      </c>
    </row>
    <row r="234" spans="1:5">
      <c r="A234" t="s">
        <v>553</v>
      </c>
      <c r="B234" s="212">
        <v>64.2</v>
      </c>
      <c r="C234">
        <v>10</v>
      </c>
      <c r="D234" s="207">
        <v>10</v>
      </c>
      <c r="E234" s="207">
        <v>540</v>
      </c>
    </row>
    <row r="235" spans="1:5">
      <c r="A235" t="s">
        <v>556</v>
      </c>
      <c r="B235" s="212">
        <v>74.400000000000006</v>
      </c>
      <c r="C235">
        <v>10</v>
      </c>
      <c r="D235" s="207">
        <v>10</v>
      </c>
      <c r="E235" s="207">
        <v>360</v>
      </c>
    </row>
    <row r="236" spans="1:5">
      <c r="A236" t="s">
        <v>559</v>
      </c>
      <c r="B236" s="212">
        <v>66.599999999999994</v>
      </c>
      <c r="C236">
        <v>10</v>
      </c>
      <c r="D236" s="207">
        <v>10</v>
      </c>
      <c r="E236" s="207">
        <v>360</v>
      </c>
    </row>
    <row r="237" spans="1:5">
      <c r="A237" t="s">
        <v>565</v>
      </c>
      <c r="B237" s="212">
        <v>105</v>
      </c>
      <c r="C237">
        <v>10</v>
      </c>
      <c r="D237" s="207">
        <v>10</v>
      </c>
      <c r="E237" s="207">
        <v>240</v>
      </c>
    </row>
    <row r="238" spans="1:5">
      <c r="A238" t="s">
        <v>568</v>
      </c>
      <c r="B238" s="212">
        <v>111</v>
      </c>
      <c r="C238">
        <v>10</v>
      </c>
      <c r="D238" s="207">
        <v>10</v>
      </c>
      <c r="E238" s="207">
        <v>200</v>
      </c>
    </row>
    <row r="239" spans="1:5">
      <c r="A239" t="s">
        <v>574</v>
      </c>
      <c r="B239" s="212">
        <v>149.4</v>
      </c>
      <c r="C239">
        <v>5</v>
      </c>
      <c r="D239" s="207">
        <v>5</v>
      </c>
      <c r="E239" s="207">
        <v>140</v>
      </c>
    </row>
    <row r="240" spans="1:5">
      <c r="A240" t="s">
        <v>580</v>
      </c>
      <c r="B240" s="212">
        <v>204</v>
      </c>
      <c r="C240">
        <v>5</v>
      </c>
      <c r="D240" s="207">
        <v>5</v>
      </c>
      <c r="E240" s="207">
        <v>100</v>
      </c>
    </row>
    <row r="241" spans="1:5">
      <c r="A241" t="s">
        <v>586</v>
      </c>
      <c r="B241" s="212">
        <v>250.8</v>
      </c>
      <c r="C241">
        <v>5</v>
      </c>
      <c r="D241" s="207">
        <v>5</v>
      </c>
      <c r="E241" s="207">
        <v>60</v>
      </c>
    </row>
    <row r="242" spans="1:5">
      <c r="A242" t="s">
        <v>592</v>
      </c>
      <c r="B242" s="212">
        <v>367.8</v>
      </c>
      <c r="C242">
        <v>3</v>
      </c>
      <c r="D242" s="207">
        <v>3</v>
      </c>
      <c r="E242" s="207">
        <v>36</v>
      </c>
    </row>
    <row r="243" spans="1:5">
      <c r="A243" t="s">
        <v>595</v>
      </c>
      <c r="B243" s="212">
        <v>589.79999999999995</v>
      </c>
      <c r="C243">
        <v>2</v>
      </c>
      <c r="D243" s="207">
        <v>2</v>
      </c>
      <c r="E243" s="207">
        <v>24</v>
      </c>
    </row>
    <row r="244" spans="1:5">
      <c r="A244" t="s">
        <v>598</v>
      </c>
      <c r="B244" s="212">
        <v>882</v>
      </c>
      <c r="C244">
        <v>1</v>
      </c>
      <c r="D244" s="207">
        <v>1</v>
      </c>
      <c r="E244" s="207">
        <v>10</v>
      </c>
    </row>
    <row r="245" spans="1:5">
      <c r="A245" t="s">
        <v>601</v>
      </c>
      <c r="B245" s="212">
        <v>1134</v>
      </c>
      <c r="C245">
        <v>1</v>
      </c>
      <c r="D245" s="207">
        <v>1</v>
      </c>
      <c r="E245" s="207">
        <v>10</v>
      </c>
    </row>
    <row r="246" spans="1:5">
      <c r="A246" t="s">
        <v>562</v>
      </c>
      <c r="B246" s="212">
        <v>133.19999999999999</v>
      </c>
      <c r="C246">
        <v>5</v>
      </c>
      <c r="D246" s="207">
        <v>5</v>
      </c>
      <c r="E246" s="207">
        <v>180</v>
      </c>
    </row>
    <row r="247" spans="1:5">
      <c r="A247" t="s">
        <v>571</v>
      </c>
      <c r="B247" s="212">
        <v>222</v>
      </c>
      <c r="C247">
        <v>5</v>
      </c>
      <c r="D247" s="207">
        <v>5</v>
      </c>
      <c r="E247" s="207">
        <v>100</v>
      </c>
    </row>
    <row r="248" spans="1:5">
      <c r="A248" t="s">
        <v>577</v>
      </c>
      <c r="B248" s="212">
        <v>298.8</v>
      </c>
      <c r="C248">
        <v>5</v>
      </c>
      <c r="D248" s="207">
        <v>5</v>
      </c>
      <c r="E248" s="207">
        <v>80</v>
      </c>
    </row>
    <row r="249" spans="1:5">
      <c r="A249" t="s">
        <v>583</v>
      </c>
      <c r="B249" s="212">
        <v>408</v>
      </c>
      <c r="C249">
        <v>2</v>
      </c>
      <c r="D249" s="207">
        <v>2</v>
      </c>
      <c r="E249" s="207">
        <v>40</v>
      </c>
    </row>
    <row r="250" spans="1:5">
      <c r="A250" t="s">
        <v>589</v>
      </c>
      <c r="B250" s="212">
        <v>501.6</v>
      </c>
      <c r="C250">
        <v>2</v>
      </c>
      <c r="D250" s="207">
        <v>2</v>
      </c>
      <c r="E250" s="207">
        <v>24</v>
      </c>
    </row>
    <row r="251" spans="1:5">
      <c r="A251" t="s">
        <v>605</v>
      </c>
      <c r="B251" s="212">
        <v>47.25</v>
      </c>
      <c r="C251">
        <v>10</v>
      </c>
      <c r="D251" s="207">
        <v>10</v>
      </c>
      <c r="E251" s="207">
        <v>630</v>
      </c>
    </row>
    <row r="252" spans="1:5">
      <c r="A252" t="s">
        <v>608</v>
      </c>
      <c r="B252" s="212">
        <v>57.499999999999993</v>
      </c>
      <c r="C252">
        <v>10</v>
      </c>
      <c r="D252" s="207">
        <v>10</v>
      </c>
      <c r="E252" s="207">
        <v>540</v>
      </c>
    </row>
    <row r="253" spans="1:5">
      <c r="A253" t="s">
        <v>611</v>
      </c>
      <c r="B253" s="212">
        <v>65.25</v>
      </c>
      <c r="C253">
        <v>10</v>
      </c>
      <c r="D253" s="207">
        <v>10</v>
      </c>
      <c r="E253" s="207">
        <v>450</v>
      </c>
    </row>
    <row r="254" spans="1:5">
      <c r="A254" t="s">
        <v>614</v>
      </c>
      <c r="B254" s="212">
        <v>88</v>
      </c>
      <c r="C254">
        <v>10</v>
      </c>
      <c r="D254" s="207">
        <v>10</v>
      </c>
      <c r="E254" s="207">
        <v>280</v>
      </c>
    </row>
    <row r="255" spans="1:5">
      <c r="A255" t="s">
        <v>617</v>
      </c>
      <c r="B255" s="212">
        <v>116.5</v>
      </c>
      <c r="C255">
        <v>10</v>
      </c>
      <c r="D255" s="207">
        <v>10</v>
      </c>
      <c r="E255" s="207">
        <v>200</v>
      </c>
    </row>
    <row r="256" spans="1:5">
      <c r="A256" t="s">
        <v>620</v>
      </c>
      <c r="B256" s="212">
        <v>142.25</v>
      </c>
      <c r="C256">
        <v>6</v>
      </c>
      <c r="D256" s="207">
        <v>6</v>
      </c>
      <c r="E256" s="207">
        <v>72</v>
      </c>
    </row>
    <row r="257" spans="1:5">
      <c r="A257" t="s">
        <v>819</v>
      </c>
      <c r="B257" s="212">
        <v>6.89</v>
      </c>
      <c r="C257">
        <v>1</v>
      </c>
      <c r="D257" s="207">
        <v>50</v>
      </c>
      <c r="E257" s="207">
        <v>50</v>
      </c>
    </row>
    <row r="258" spans="1:5">
      <c r="A258" s="128" t="s">
        <v>1034</v>
      </c>
      <c r="B258" s="212">
        <v>15.67</v>
      </c>
      <c r="C258">
        <v>20</v>
      </c>
      <c r="D258" s="207">
        <v>20</v>
      </c>
      <c r="E258" s="207">
        <v>20</v>
      </c>
    </row>
    <row r="259" spans="1:5">
      <c r="A259" t="s">
        <v>820</v>
      </c>
      <c r="B259" s="212">
        <v>20.11</v>
      </c>
      <c r="C259">
        <v>1</v>
      </c>
      <c r="D259" s="207">
        <v>15</v>
      </c>
      <c r="E259" s="207">
        <v>15</v>
      </c>
    </row>
    <row r="260" spans="1:5">
      <c r="A260" t="s">
        <v>840</v>
      </c>
      <c r="B260" s="212">
        <v>2.72</v>
      </c>
      <c r="C260">
        <v>1</v>
      </c>
      <c r="D260" s="207">
        <v>1</v>
      </c>
      <c r="E260" s="207">
        <v>400</v>
      </c>
    </row>
    <row r="261" spans="1:5">
      <c r="A261" t="s">
        <v>876</v>
      </c>
      <c r="B261" s="212">
        <v>38.630000000000003</v>
      </c>
      <c r="C261">
        <v>8</v>
      </c>
      <c r="D261" s="207">
        <v>8</v>
      </c>
      <c r="E261" s="207">
        <v>8</v>
      </c>
    </row>
    <row r="262" spans="1:5">
      <c r="A262" t="s">
        <v>900</v>
      </c>
      <c r="B262" s="212">
        <v>7.77</v>
      </c>
      <c r="C262">
        <v>1</v>
      </c>
      <c r="D262" s="207">
        <v>2</v>
      </c>
      <c r="E262" s="207">
        <v>24</v>
      </c>
    </row>
    <row r="263" spans="1:5">
      <c r="A263" t="s">
        <v>903</v>
      </c>
      <c r="B263" s="212">
        <v>8.7100000000000009</v>
      </c>
      <c r="C263">
        <v>1</v>
      </c>
      <c r="D263" s="207">
        <v>2</v>
      </c>
      <c r="E263" s="207">
        <v>24</v>
      </c>
    </row>
    <row r="264" spans="1:5">
      <c r="A264" t="s">
        <v>916</v>
      </c>
      <c r="B264" s="212">
        <v>3.85</v>
      </c>
      <c r="C264">
        <v>1</v>
      </c>
      <c r="D264" s="207">
        <v>1</v>
      </c>
      <c r="E264" s="207">
        <v>600</v>
      </c>
    </row>
    <row r="265" spans="1:5">
      <c r="A265" t="s">
        <v>917</v>
      </c>
      <c r="B265" s="212">
        <v>5.83</v>
      </c>
      <c r="C265">
        <v>1</v>
      </c>
      <c r="D265" s="207">
        <v>1</v>
      </c>
      <c r="E265" s="207">
        <v>300</v>
      </c>
    </row>
    <row r="266" spans="1:5">
      <c r="A266" t="s">
        <v>918</v>
      </c>
      <c r="B266" s="212">
        <v>8.9499999999999993</v>
      </c>
      <c r="C266">
        <v>1</v>
      </c>
      <c r="D266" s="207">
        <v>1</v>
      </c>
      <c r="E266" s="207">
        <v>200</v>
      </c>
    </row>
    <row r="267" spans="1:5">
      <c r="A267" t="s">
        <v>919</v>
      </c>
      <c r="B267" s="212">
        <v>21.34</v>
      </c>
      <c r="C267">
        <v>1</v>
      </c>
      <c r="D267" s="207">
        <v>1</v>
      </c>
      <c r="E267" s="207">
        <v>75</v>
      </c>
    </row>
    <row r="268" spans="1:5">
      <c r="A268" t="s">
        <v>920</v>
      </c>
      <c r="B268" s="212">
        <v>43.01</v>
      </c>
      <c r="C268">
        <v>1</v>
      </c>
      <c r="D268" s="207">
        <v>1</v>
      </c>
      <c r="E268" s="207">
        <v>40</v>
      </c>
    </row>
    <row r="269" spans="1:5">
      <c r="A269" t="s">
        <v>921</v>
      </c>
      <c r="B269" s="212">
        <v>137.53</v>
      </c>
      <c r="C269">
        <v>1</v>
      </c>
      <c r="D269" s="207">
        <v>1</v>
      </c>
      <c r="E269" s="207">
        <v>15</v>
      </c>
    </row>
    <row r="270" spans="1:5">
      <c r="A270" t="s">
        <v>954</v>
      </c>
      <c r="B270" s="212">
        <v>3.06</v>
      </c>
      <c r="C270">
        <v>1</v>
      </c>
      <c r="D270" s="207">
        <v>1</v>
      </c>
      <c r="E270" s="207">
        <v>625</v>
      </c>
    </row>
    <row r="271" spans="1:5">
      <c r="A271" t="s">
        <v>956</v>
      </c>
      <c r="B271" s="212">
        <v>4.25</v>
      </c>
      <c r="C271">
        <v>25</v>
      </c>
      <c r="D271" s="207">
        <v>25</v>
      </c>
      <c r="E271" s="207">
        <v>500</v>
      </c>
    </row>
    <row r="272" spans="1:5">
      <c r="A272" t="s">
        <v>958</v>
      </c>
      <c r="B272" s="212">
        <v>5.39</v>
      </c>
      <c r="C272">
        <v>20</v>
      </c>
      <c r="D272" s="207">
        <v>20</v>
      </c>
      <c r="E272" s="207">
        <v>360</v>
      </c>
    </row>
    <row r="273" spans="1:5">
      <c r="A273" t="s">
        <v>960</v>
      </c>
      <c r="B273" s="212">
        <v>7.33</v>
      </c>
      <c r="C273">
        <v>10</v>
      </c>
      <c r="D273" s="207">
        <v>10</v>
      </c>
      <c r="E273" s="207">
        <v>250</v>
      </c>
    </row>
    <row r="274" spans="1:5">
      <c r="A274" t="s">
        <v>962</v>
      </c>
      <c r="B274" s="212">
        <v>8.58</v>
      </c>
      <c r="C274">
        <v>10</v>
      </c>
      <c r="D274" s="207">
        <v>10</v>
      </c>
      <c r="E274" s="207">
        <v>200</v>
      </c>
    </row>
    <row r="275" spans="1:5">
      <c r="A275" t="s">
        <v>964</v>
      </c>
      <c r="B275" s="212">
        <v>12.36</v>
      </c>
      <c r="C275">
        <v>5</v>
      </c>
      <c r="D275" s="207">
        <v>5</v>
      </c>
      <c r="E275" s="207">
        <v>150</v>
      </c>
    </row>
    <row r="276" spans="1:5">
      <c r="A276" t="s">
        <v>966</v>
      </c>
      <c r="B276" s="212">
        <v>16.5</v>
      </c>
      <c r="C276">
        <v>5</v>
      </c>
      <c r="D276" s="207">
        <v>5</v>
      </c>
      <c r="E276" s="207">
        <v>110</v>
      </c>
    </row>
    <row r="277" spans="1:5">
      <c r="A277" t="s">
        <v>970</v>
      </c>
      <c r="B277" s="212">
        <v>21.37</v>
      </c>
      <c r="C277">
        <v>5</v>
      </c>
      <c r="D277" s="207">
        <v>5</v>
      </c>
      <c r="E277" s="207">
        <v>80</v>
      </c>
    </row>
    <row r="278" spans="1:5">
      <c r="A278" t="s">
        <v>974</v>
      </c>
      <c r="B278" s="212">
        <v>32.89</v>
      </c>
      <c r="C278">
        <v>1</v>
      </c>
      <c r="D278" s="207">
        <v>1</v>
      </c>
      <c r="E278" s="207">
        <v>50</v>
      </c>
    </row>
    <row r="279" spans="1:5">
      <c r="A279" t="s">
        <v>976</v>
      </c>
      <c r="B279" s="212">
        <v>48.11</v>
      </c>
      <c r="C279">
        <v>1</v>
      </c>
      <c r="D279" s="207">
        <v>1</v>
      </c>
      <c r="E279" s="207">
        <v>30</v>
      </c>
    </row>
    <row r="280" spans="1:5">
      <c r="A280" t="s">
        <v>980</v>
      </c>
      <c r="B280" s="212">
        <v>65.260000000000005</v>
      </c>
      <c r="C280">
        <v>1</v>
      </c>
      <c r="D280" s="207">
        <v>1</v>
      </c>
      <c r="E280" s="207">
        <v>21</v>
      </c>
    </row>
    <row r="281" spans="1:5">
      <c r="A281" t="s">
        <v>983</v>
      </c>
      <c r="B281" s="212">
        <v>85.82</v>
      </c>
      <c r="C281">
        <v>1</v>
      </c>
      <c r="D281" s="207">
        <v>1</v>
      </c>
      <c r="E281" s="207">
        <v>15</v>
      </c>
    </row>
    <row r="282" spans="1:5">
      <c r="A282" t="s">
        <v>987</v>
      </c>
      <c r="B282" s="212">
        <v>109.48</v>
      </c>
      <c r="C282">
        <v>1</v>
      </c>
      <c r="D282" s="207">
        <v>1</v>
      </c>
      <c r="E282" s="207">
        <v>15</v>
      </c>
    </row>
    <row r="283" spans="1:5">
      <c r="A283" s="128" t="s">
        <v>1023</v>
      </c>
      <c r="B283" s="212">
        <v>11.45</v>
      </c>
      <c r="C283">
        <v>1</v>
      </c>
      <c r="D283" s="207">
        <v>1</v>
      </c>
      <c r="E283" s="207">
        <v>75</v>
      </c>
    </row>
    <row r="284" spans="1:5">
      <c r="A284" s="128" t="s">
        <v>354</v>
      </c>
      <c r="B284">
        <v>5.16</v>
      </c>
      <c r="C284">
        <v>20</v>
      </c>
      <c r="D284">
        <v>20</v>
      </c>
      <c r="E284">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W2501</vt:lpstr>
      <vt:lpstr>Terms &amp; Conditions</vt:lpstr>
      <vt:lpstr>Technical Information</vt:lpstr>
      <vt:lpstr>Weight Calculator</vt:lpstr>
      <vt:lpstr>Sheet1</vt:lpstr>
      <vt:lpstr>'W2501'!Print_Area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Devries</dc:creator>
  <cp:lastModifiedBy>Steve Wasylyk</cp:lastModifiedBy>
  <cp:lastPrinted>2021-01-25T15:06:29Z</cp:lastPrinted>
  <dcterms:created xsi:type="dcterms:W3CDTF">1996-10-14T23:33:28Z</dcterms:created>
  <dcterms:modified xsi:type="dcterms:W3CDTF">2025-04-08T16:46:37Z</dcterms:modified>
</cp:coreProperties>
</file>